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EA\EA 2022Q1\"/>
    </mc:Choice>
  </mc:AlternateContent>
  <bookViews>
    <workbookView xWindow="0" yWindow="0" windowWidth="21600" windowHeight="9735" tabRatio="879" activeTab="5"/>
  </bookViews>
  <sheets>
    <sheet name="Face" sheetId="181" r:id="rId1"/>
    <sheet name="letter" sheetId="180" r:id="rId2"/>
    <sheet name="Balance" sheetId="101" r:id="rId3"/>
    <sheet name="IS" sheetId="102" r:id="rId4"/>
    <sheet name="Equity" sheetId="103" r:id="rId5"/>
    <sheet name="Cash flow" sheetId="104" r:id="rId6"/>
    <sheet name="Тод1" sheetId="182" state="hidden" r:id="rId7"/>
    <sheet name="тод2" sheetId="183" state="hidden" r:id="rId8"/>
    <sheet name="ГБ" sheetId="187"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[1]A!#REF!</definedName>
    <definedName name="\B">[1]A!#REF!</definedName>
    <definedName name="\C">[1]A!#REF!</definedName>
    <definedName name="_xlnm._FilterDatabase" hidden="1">#REF!</definedName>
    <definedName name="_xlcn.LinkedTable_Table41" localSheetId="6" hidden="1">Table4</definedName>
    <definedName name="_xlcn.LinkedTable_Table41" localSheetId="7" hidden="1">Table4</definedName>
    <definedName name="_xlcn.LinkedTable_Table41" hidden="1">Table4</definedName>
    <definedName name="a">[1]A!#REF!</definedName>
    <definedName name="aa">'[2]SELBEG santehnik'!$A$7:$A$909</definedName>
    <definedName name="AANOAT_FP">#REF!</definedName>
    <definedName name="Actual">#REF!</definedName>
    <definedName name="ad">'[3]SAN orlogo 2009'!$E$2:$E$73</definedName>
    <definedName name="ae">[4]Sheet12!$B$52:$B$58</definedName>
    <definedName name="af">'[3]SAN orlogo 2009'!$H$2:$H$73</definedName>
    <definedName name="aq">[4]Sheet12!$B$60:$B$68</definedName>
    <definedName name="as">[4]ORLOGO!$E$1065:$E$1163</definedName>
    <definedName name="asa">[5]RefData!$B$3:$B$13</definedName>
    <definedName name="asdfsf">#REF!</definedName>
    <definedName name="Asset_Short_Descriptions">'[6]Book Asset Register'!$H$3606:$H$3623</definedName>
    <definedName name="at">[4]Sheet12!$B$44:$B$50</definedName>
    <definedName name="ay">[4]Sheet12!$G$44:$G$50</definedName>
    <definedName name="az">[4]Sheet12!$G$60:$G$68</definedName>
    <definedName name="bn">[4]Sheet2!$I$2:$I$360</definedName>
    <definedName name="button15" localSheetId="6">#REF!</definedName>
    <definedName name="button15" localSheetId="7">#REF!</definedName>
    <definedName name="button15">#REF!</definedName>
    <definedName name="CASH_BSCM">#REF!</definedName>
    <definedName name="CASH_BSPM">#REF!</definedName>
    <definedName name="CASH_CFCM">#REF!</definedName>
    <definedName name="CASH_CFPM">#REF!</definedName>
    <definedName name="CASH_NOCFCM">#REF!</definedName>
    <definedName name="CASH_NOCFPM">#REF!</definedName>
    <definedName name="CASH_WCCM">#REF!</definedName>
    <definedName name="CASH_WCPM">#REF!</definedName>
    <definedName name="cata">#REF!</definedName>
    <definedName name="cataa" localSheetId="6">#REF!</definedName>
    <definedName name="cataa" localSheetId="7">#REF!</definedName>
    <definedName name="cataa">#REF!</definedName>
    <definedName name="catal" localSheetId="6">#REF!</definedName>
    <definedName name="catal" localSheetId="7">#REF!</definedName>
    <definedName name="catal">#REF!</definedName>
    <definedName name="CC">[7]RefData!$F$3:$F$11</definedName>
    <definedName name="CITDeduct">[7]RefData!$E$3:$E$4</definedName>
    <definedName name="COA">#REF!</definedName>
    <definedName name="COA_BS">#REF!</definedName>
    <definedName name="COA_PL">#REF!</definedName>
    <definedName name="COGS">#REF!</definedName>
    <definedName name="Comparative">#REF!</definedName>
    <definedName name="Cost_Column">#REF!</definedName>
    <definedName name="da">[4]Sheet5!$B$690:$B$982</definedName>
    <definedName name="DATA1">#REF!</definedName>
    <definedName name="DATA10">'[8]Billable Exp Jul 09'!#REF!</definedName>
    <definedName name="DATA11">#REF!</definedName>
    <definedName name="DATA12">#REF!</definedName>
    <definedName name="DATA13">'[8]Billable Exp Jul 09'!#REF!</definedName>
    <definedName name="DATA14">#REF!</definedName>
    <definedName name="DATA15">#REF!</definedName>
    <definedName name="DATA16">#REF!</definedName>
    <definedName name="DATA17">#REF!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'[9]Billable Exp Jul 09'!#REF!</definedName>
    <definedName name="_xlnm.Database">#REF!</definedName>
    <definedName name="dd">[4]ORLOGO!$B$105:$B$179</definedName>
    <definedName name="de">[4]Sheet5!$E$690:$E$982</definedName>
    <definedName name="df">[4]ORLOGO!$B$785:$B$989</definedName>
    <definedName name="dg">[4]ORLOGO!$E$785:$E$989</definedName>
    <definedName name="dh">[4]ORLOGO!$F$785:$F$989</definedName>
    <definedName name="EBITA_MTD">#REF!</definedName>
    <definedName name="EBITA_YTD">#REF!</definedName>
    <definedName name="ee">[10]A!#REF!</definedName>
    <definedName name="Entities">[7]RefData!$B$3:$B$13</definedName>
    <definedName name="Entity">'[11]1. Instructions'!$G$46</definedName>
    <definedName name="er">[4]ORLOGO!$B$552:$B$630</definedName>
    <definedName name="et">[4]ORLOGO!$E$552:$E$630</definedName>
    <definedName name="ey">[4]ORLOGO!$F$552:$F$630</definedName>
    <definedName name="ff">[4]ORLOGO!$E$105:$E$179</definedName>
    <definedName name="gg">[4]ORLOGO!$F$105:$F$179</definedName>
    <definedName name="GH">[4]ORLOGO!$B$991:$B$1063</definedName>
    <definedName name="GK">[4]ORLOGO!$E$991:$E$1063</definedName>
    <definedName name="GKZ_ExplCat">[7]RefData!$G$3:$G$161</definedName>
    <definedName name="GL">[4]ORLOGO!$F$991:$F$1063</definedName>
    <definedName name="GL_Account">#REF!</definedName>
    <definedName name="gn">[4]Sheet12!$G$52:$G$58</definedName>
    <definedName name="Gross_Profit">#REF!</definedName>
    <definedName name="hb">'[4]2004'!$F$2:$F$502</definedName>
    <definedName name="hc">'[4]2005'!$F$2:$F$573</definedName>
    <definedName name="hj">'[4]2007'!$C$2:$C$540</definedName>
    <definedName name="hk">'[4]2007'!$F$2:$F$540</definedName>
    <definedName name="hl">'[4]2006'!$C$2:$C$555</definedName>
    <definedName name="hm">'[4]2003'!$F$2:$F$492</definedName>
    <definedName name="hn">'[4]2003'!$C$2:$C$492</definedName>
    <definedName name="hq">'[4]2004'!$C$2:$C$502</definedName>
    <definedName name="hx">'[4]2005'!$C$2:$C$573</definedName>
    <definedName name="hz">'[4]2006'!$F$2:$F$555</definedName>
    <definedName name="jjk">#REF!</definedName>
    <definedName name="Job_Costs">#REF!</definedName>
    <definedName name="Journals">[7]RefData!$A$3:$A$13</definedName>
    <definedName name="ki">[4]Sheet5!$B$547:$B$688</definedName>
    <definedName name="kk">[4]ORLOGO!$B$181:$B$288</definedName>
    <definedName name="kl">[4]ORLOGO!$B$1065:$B$1163</definedName>
    <definedName name="Lang" localSheetId="6">[12]ReferenceData!$D$13</definedName>
    <definedName name="Lang" localSheetId="7">[12]ReferenceData!$D$13</definedName>
    <definedName name="Lang">[13]ReferenceData!$D$13</definedName>
    <definedName name="langaccount" localSheetId="6">[12]accounts!$B$6:$G$310</definedName>
    <definedName name="langaccount" localSheetId="7">[12]accounts!$B$6:$G$310</definedName>
    <definedName name="langaccount">[13]accounts!$B$6:$G$310</definedName>
    <definedName name="Licenses">[7]RefData!$D$3:$D$20</definedName>
    <definedName name="lk">[4]Sheet5!$E$547:$E$688</definedName>
    <definedName name="ll">[4]ORLOGO!$E$181:$E$288</definedName>
    <definedName name="lo">[4]Sheet12!$B$14:$B$37</definedName>
    <definedName name="Location_Name">[14]Control!$C$6</definedName>
    <definedName name="lp">[4]Sheet12!$G$14:$G$37</definedName>
    <definedName name="mj">[4]Sheet5!$B$2:$B$545</definedName>
    <definedName name="mk">[4]Sheet5!$E$2:$E$545</definedName>
    <definedName name="MNTtaxrates">#REF!</definedName>
    <definedName name="Month_Spot">#REF!</definedName>
    <definedName name="Monthend">'[11]1. Instructions'!$G$48</definedName>
    <definedName name="MonthName">#REF!</definedName>
    <definedName name="MonthNo">[11]Tables!$C$21</definedName>
    <definedName name="MTDInd">[11]Tables!$C$38:$N$38</definedName>
    <definedName name="nm">[4]Sheet2!$J$2:$J$360</definedName>
    <definedName name="NPAT_YTD">#REF!</definedName>
    <definedName name="NPBT_MTD">#REF!</definedName>
    <definedName name="NPBT_YTD">#REF!</definedName>
    <definedName name="NSW_Column">#REF!</definedName>
    <definedName name="NSW_Job_Costs">#REF!</definedName>
    <definedName name="oo">[4]ORLOGO!$F$2:$F$63</definedName>
    <definedName name="ôô">'[2]TUSLAH MATERIAL'!$A$7:$A$686</definedName>
    <definedName name="Other_Column">#REF!</definedName>
    <definedName name="Other_Job_Costs">#REF!</definedName>
    <definedName name="pf">[4]Sheet12!$B$39:$B$42</definedName>
    <definedName name="pl">[4]Sheet12!$G$39:$G$42</definedName>
    <definedName name="PMInd">[11]Tables!$C$39:$N$39</definedName>
    <definedName name="po">'[15]2008'!$F$2:$F$593</definedName>
    <definedName name="PostAcctNames">[16]TB!$B$6:$B$492</definedName>
    <definedName name="PostAcctsFull">[17]TB!$C$6:$C$486</definedName>
    <definedName name="PostingAccts">[17]TB!$A$6:$A$486</definedName>
    <definedName name="pp">'[15]2008'!$C$2:$C$593</definedName>
    <definedName name="_xlnm.Print_Titles" localSheetId="6">'[18]cost centre:Account'!$2:$20</definedName>
    <definedName name="_xlnm.Print_Titles" localSheetId="7">'[18]cost centre:Account'!$2:$20</definedName>
    <definedName name="_xlnm.Print_Titles">'[18]cost centre:Account'!$A$2:$IV$20</definedName>
    <definedName name="Projects">[7]RefData!$C$3:$C$13</definedName>
    <definedName name="qe">[4]ORLOGO!$E$290:$E$474</definedName>
    <definedName name="QLD_Column">#REF!</definedName>
    <definedName name="QLD_Job_Costs">#REF!</definedName>
    <definedName name="qqqq">#REF!</definedName>
    <definedName name="qr">[4]ORLOGO!$F$290:$F$474</definedName>
    <definedName name="qt">[4]ORLOGO!$B$476:$B$550</definedName>
    <definedName name="qu">[4]ORLOGO!$F$476:$F$550</definedName>
    <definedName name="qw">[4]ORLOGO!$B$290:$B$474</definedName>
    <definedName name="qy">[4]ORLOGO!$E$476:$E$550</definedName>
    <definedName name="RateProvLookup">[19]Rates!$A$6:$R$22</definedName>
    <definedName name="Recoverables">#REF!</definedName>
    <definedName name="Region">#REF!</definedName>
    <definedName name="Report_Style">#REF!</definedName>
    <definedName name="ReportCurrencyList">#REF!</definedName>
    <definedName name="RET_EARN">#REF!</definedName>
    <definedName name="rr">'[4]ORLOGO 2009'!$E$6:$E$789</definedName>
    <definedName name="rt">[4]ORLOGO!$B$632:$B$694</definedName>
    <definedName name="ru">[4]ORLOGO!$F$632:$F$694</definedName>
    <definedName name="ry">[4]ORLOGO!$E$632:$E$694</definedName>
    <definedName name="Sales_Column">#REF!</definedName>
    <definedName name="sdfwe">#REF!</definedName>
    <definedName name="SelectedCurrency">[20]Analysis!$I$5</definedName>
    <definedName name="ss">[4]ORLOGO!$F$65:$F$103</definedName>
    <definedName name="T15h_cash_flow">#REF!</definedName>
    <definedName name="T15i_cash_flow">#REF!</definedName>
    <definedName name="temp">#REF!</definedName>
    <definedName name="temp1">#REF!</definedName>
    <definedName name="TEST0">#REF!</definedName>
    <definedName name="TESTHKEY">'[8]Billable Exp Jul 09'!#REF!</definedName>
    <definedName name="TESTKEYS">#REF!</definedName>
    <definedName name="TESTVKEY">'[8]Billable Exp Jul 09'!#REF!</definedName>
    <definedName name="tg">'[4]2008'!$B$3:$B$686</definedName>
    <definedName name="tt">'[15]ORLOGO- 2009'!$H$455:$H$773</definedName>
    <definedName name="Turnover">#REF!</definedName>
    <definedName name="Turnover_MTD">#REF!</definedName>
    <definedName name="ubg">#REF!</definedName>
    <definedName name="UStaxrates">#REF!</definedName>
    <definedName name="uu">[4]ORLOGO!$B$2:$B$63</definedName>
    <definedName name="vb">[4]Sheet2!$E$2:$E$360</definedName>
    <definedName name="wa">'[3]SAN orlogo 2009'!$E$645:$E$722</definedName>
    <definedName name="wb">'[3]2004'!$E$2:$E$254</definedName>
    <definedName name="wc">'[3]2005'!$F$2:$F$202</definedName>
    <definedName name="wd">'[3]SAN orlogo 2009'!$E$724:$E$1130</definedName>
    <definedName name="WIP_MTD_CLAIM">#REF!</definedName>
    <definedName name="WIP_Turnover">#REF!</definedName>
    <definedName name="WIP_YTD_CLAIM">#REF!</definedName>
    <definedName name="WIP_YTD_Costs">#REF!</definedName>
    <definedName name="WIP_YTD_Margin">#REF!</definedName>
    <definedName name="wl">'[3]2006'!$F$2:$F$355</definedName>
    <definedName name="wm">'[3]2003'!$F$2:$F$177</definedName>
    <definedName name="WorkAccts">#REF!,#REF!,#REF!,#REF!,#REF!,#REF!,#REF!,#REF!,#REF!,#REF!,#REF!,#REF!,#REF!,#REF!,#REF!,#REF!,#REF!,#REF!,#REF!,#REF!,#REF!,#REF!,#REF!,#REF!</definedName>
    <definedName name="wqw">#REF!</definedName>
    <definedName name="ws">'[3]SAN orlogo 2009'!$H$645:$H$722</definedName>
    <definedName name="ww">'[2]BARILGIIN material'!$A$7:$A$476</definedName>
    <definedName name="xc">'[15]ORLOGO- 2009'!$D$455:$D$773</definedName>
    <definedName name="xv">'[15]ORLOGO- 2009'!$G$455:$G$773</definedName>
    <definedName name="xxx">#REF!</definedName>
    <definedName name="yes">[10]A!#REF!</definedName>
    <definedName name="Yes_No">[11]Tables!$B$64:$B$65</definedName>
    <definedName name="yi">[4]ORLOGO!$E$696:$E$783</definedName>
    <definedName name="yo">[4]ORLOGO!$F$696:$F$783</definedName>
    <definedName name="yu">[4]ORLOGO!$B$696:$B$783</definedName>
    <definedName name="YW">'[4]2008'!$E$3:$E$686</definedName>
    <definedName name="zz">[4]ORLOGO!$F$181:$F$288</definedName>
    <definedName name="дт23">#REF!</definedName>
    <definedName name="дт24">#REF!</definedName>
    <definedName name="дт31">#REF!</definedName>
    <definedName name="дт32">#REF!</definedName>
    <definedName name="дт33">#REF!</definedName>
    <definedName name="дт34">#REF!</definedName>
    <definedName name="дт41">#REF!</definedName>
    <definedName name="дт42">#REF!</definedName>
    <definedName name="дт43">#REF!</definedName>
    <definedName name="дт44">#REF!</definedName>
    <definedName name="дт51">#REF!</definedName>
    <definedName name="дт52">#REF!</definedName>
    <definedName name="дт53">#REF!</definedName>
    <definedName name="дт54">#REF!</definedName>
    <definedName name="дүн23">#REF!</definedName>
    <definedName name="дүн24">#REF!</definedName>
    <definedName name="дүн31">#REF!</definedName>
    <definedName name="дүн32">#REF!</definedName>
    <definedName name="дүн33">#REF!</definedName>
    <definedName name="дүн34">#REF!</definedName>
    <definedName name="дүн41">#REF!</definedName>
    <definedName name="дүн42">#REF!</definedName>
    <definedName name="дүн43">#REF!</definedName>
    <definedName name="дүн44">#REF!</definedName>
    <definedName name="дүн51">#REF!</definedName>
    <definedName name="дүн52">#REF!</definedName>
    <definedName name="дүн53">#REF!</definedName>
    <definedName name="дүн54">#REF!</definedName>
    <definedName name="й">[21]Classification!$C$3:$C$7</definedName>
    <definedName name="кт23">#REF!</definedName>
    <definedName name="кт24">#REF!</definedName>
    <definedName name="кт31">#REF!</definedName>
    <definedName name="кт32">#REF!</definedName>
    <definedName name="кт33">#REF!</definedName>
    <definedName name="кт34">#REF!</definedName>
    <definedName name="кт41">#REF!</definedName>
    <definedName name="кт42">#REF!</definedName>
    <definedName name="кт43">#REF!</definedName>
    <definedName name="кт44">#REF!</definedName>
    <definedName name="кт51">#REF!</definedName>
    <definedName name="кт52">#REF!</definedName>
    <definedName name="кт53">#REF!</definedName>
    <definedName name="кт54">#REF!</definedName>
    <definedName name="スルガモンゴル小口現金入出金表">#REF!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6" i="104" l="1"/>
  <c r="C42" i="104"/>
  <c r="C34" i="104"/>
  <c r="C30" i="104"/>
  <c r="C29" i="104"/>
  <c r="C24" i="104"/>
  <c r="C21" i="104"/>
  <c r="C10" i="104"/>
  <c r="I10" i="103"/>
  <c r="E19" i="102"/>
  <c r="I383" i="183" l="1"/>
  <c r="H365" i="183"/>
  <c r="H363" i="183"/>
  <c r="H361" i="183"/>
  <c r="H356" i="183"/>
  <c r="H357" i="183"/>
  <c r="H358" i="183"/>
  <c r="H352" i="183"/>
  <c r="H351" i="183"/>
  <c r="H350" i="183"/>
  <c r="H348" i="183"/>
  <c r="H347" i="183"/>
  <c r="H346" i="183"/>
  <c r="G319" i="183"/>
  <c r="K33" i="187"/>
  <c r="D20" i="183"/>
  <c r="H5" i="183"/>
  <c r="K237" i="187"/>
  <c r="F368" i="183" l="1"/>
  <c r="E267" i="183" l="1"/>
  <c r="G236" i="183"/>
  <c r="E236" i="183"/>
  <c r="K133" i="183"/>
  <c r="F6" i="183"/>
  <c r="H4" i="182" l="1"/>
  <c r="D4" i="104" l="1"/>
  <c r="J5" i="103"/>
  <c r="G389" i="183" l="1"/>
  <c r="H368" i="183"/>
  <c r="I368" i="183" s="1"/>
  <c r="H375" i="183" l="1"/>
  <c r="F375" i="183"/>
  <c r="F376" i="183" s="1"/>
  <c r="H335" i="183"/>
  <c r="H339" i="183" s="1"/>
  <c r="F339" i="183"/>
  <c r="H329" i="183"/>
  <c r="H331" i="183" s="1"/>
  <c r="E329" i="183"/>
  <c r="G324" i="183"/>
  <c r="D324" i="183"/>
  <c r="F297" i="183"/>
  <c r="H297" i="183" s="1"/>
  <c r="F289" i="183"/>
  <c r="H289" i="183" s="1"/>
  <c r="E281" i="183"/>
  <c r="H281" i="183" s="1"/>
  <c r="G267" i="183"/>
  <c r="G268" i="183" s="1"/>
  <c r="E268" i="183"/>
  <c r="G253" i="183"/>
  <c r="G254" i="183" s="1"/>
  <c r="E253" i="183"/>
  <c r="E240" i="183"/>
  <c r="G227" i="183"/>
  <c r="G230" i="183" s="1"/>
  <c r="E227" i="183"/>
  <c r="E230" i="183" s="1"/>
  <c r="E133" i="183"/>
  <c r="F133" i="183"/>
  <c r="G133" i="183"/>
  <c r="H133" i="183"/>
  <c r="I133" i="183"/>
  <c r="J107" i="183"/>
  <c r="H57" i="183"/>
  <c r="H59" i="183" s="1"/>
  <c r="F57" i="183"/>
  <c r="F59" i="183" s="1"/>
  <c r="G97" i="183"/>
  <c r="G65" i="183"/>
  <c r="G68" i="183" s="1"/>
  <c r="G73" i="183" s="1"/>
  <c r="H44" i="183"/>
  <c r="H45" i="183" s="1"/>
  <c r="G29" i="183"/>
  <c r="D29" i="183"/>
  <c r="D33" i="183" s="1"/>
  <c r="D24" i="183"/>
  <c r="D19" i="183"/>
  <c r="G108" i="183"/>
  <c r="H108" i="183"/>
  <c r="I108" i="183"/>
  <c r="A3" i="182"/>
  <c r="J467" i="183"/>
  <c r="I467" i="183"/>
  <c r="H467" i="183"/>
  <c r="G467" i="183"/>
  <c r="F467" i="183"/>
  <c r="E467" i="183"/>
  <c r="D467" i="183"/>
  <c r="C467" i="183"/>
  <c r="J455" i="183"/>
  <c r="J471" i="183" s="1"/>
  <c r="I455" i="183"/>
  <c r="I471" i="183" s="1"/>
  <c r="H455" i="183"/>
  <c r="H471" i="183" s="1"/>
  <c r="G455" i="183"/>
  <c r="G471" i="183" s="1"/>
  <c r="F455" i="183"/>
  <c r="F471" i="183" s="1"/>
  <c r="E455" i="183"/>
  <c r="E471" i="183" s="1"/>
  <c r="D455" i="183"/>
  <c r="D471" i="183" s="1"/>
  <c r="C455" i="183"/>
  <c r="C471" i="183" s="1"/>
  <c r="H415" i="183"/>
  <c r="F415" i="183"/>
  <c r="E391" i="183"/>
  <c r="G391" i="183"/>
  <c r="G384" i="183"/>
  <c r="F384" i="183"/>
  <c r="I384" i="183"/>
  <c r="H282" i="183"/>
  <c r="E254" i="183"/>
  <c r="E248" i="183"/>
  <c r="G240" i="183"/>
  <c r="D133" i="183"/>
  <c r="C133" i="183"/>
  <c r="J130" i="183"/>
  <c r="I129" i="183"/>
  <c r="J129" i="183" s="1"/>
  <c r="J128" i="183"/>
  <c r="H127" i="183"/>
  <c r="G127" i="183"/>
  <c r="F127" i="183"/>
  <c r="E127" i="183"/>
  <c r="D127" i="183"/>
  <c r="C127" i="183"/>
  <c r="J126" i="183"/>
  <c r="J125" i="183"/>
  <c r="H123" i="183"/>
  <c r="H131" i="183" s="1"/>
  <c r="D123" i="183"/>
  <c r="C123" i="183"/>
  <c r="J119" i="183"/>
  <c r="J118" i="183"/>
  <c r="J117" i="183"/>
  <c r="J116" i="183"/>
  <c r="J115" i="183"/>
  <c r="J114" i="183"/>
  <c r="I113" i="183"/>
  <c r="H113" i="183"/>
  <c r="H120" i="183" s="1"/>
  <c r="H134" i="183" s="1"/>
  <c r="G113" i="183"/>
  <c r="G120" i="183" s="1"/>
  <c r="F113" i="183"/>
  <c r="E113" i="183"/>
  <c r="D113" i="183"/>
  <c r="C113" i="183"/>
  <c r="J112" i="183"/>
  <c r="J111" i="183"/>
  <c r="F110" i="183"/>
  <c r="F108" i="183" s="1"/>
  <c r="E110" i="183"/>
  <c r="E108" i="183" s="1"/>
  <c r="J109" i="183"/>
  <c r="D108" i="183"/>
  <c r="C108" i="183"/>
  <c r="G101" i="183"/>
  <c r="D101" i="183"/>
  <c r="H72" i="183"/>
  <c r="G72" i="183"/>
  <c r="F72" i="183"/>
  <c r="E72" i="183"/>
  <c r="D72" i="183"/>
  <c r="I70" i="183"/>
  <c r="I69" i="183"/>
  <c r="H68" i="183"/>
  <c r="H73" i="183" s="1"/>
  <c r="F68" i="183"/>
  <c r="F73" i="183" s="1"/>
  <c r="E68" i="183"/>
  <c r="E73" i="183" s="1"/>
  <c r="D68" i="183"/>
  <c r="D73" i="183" s="1"/>
  <c r="C72" i="183"/>
  <c r="F45" i="183"/>
  <c r="H23" i="183"/>
  <c r="H20" i="183"/>
  <c r="H19" i="183" l="1"/>
  <c r="D22" i="183"/>
  <c r="I120" i="183"/>
  <c r="E120" i="183"/>
  <c r="F120" i="183"/>
  <c r="F8" i="183"/>
  <c r="G9" i="183" s="1"/>
  <c r="E284" i="183"/>
  <c r="I66" i="183"/>
  <c r="I72" i="183"/>
  <c r="C120" i="183"/>
  <c r="D131" i="183"/>
  <c r="J113" i="183"/>
  <c r="D120" i="183"/>
  <c r="H284" i="183"/>
  <c r="C131" i="183"/>
  <c r="I65" i="183"/>
  <c r="J110" i="183"/>
  <c r="J108" i="183"/>
  <c r="J122" i="183"/>
  <c r="J133" i="183" s="1"/>
  <c r="I127" i="183"/>
  <c r="J127" i="183" s="1"/>
  <c r="J120" i="183" l="1"/>
  <c r="D134" i="183"/>
  <c r="C134" i="183"/>
  <c r="F123" i="183" l="1"/>
  <c r="F131" i="183" s="1"/>
  <c r="F134" i="183" s="1"/>
  <c r="G123" i="183"/>
  <c r="G131" i="183" s="1"/>
  <c r="G134" i="183" s="1"/>
  <c r="I123" i="183"/>
  <c r="I131" i="183" s="1"/>
  <c r="I134" i="183" s="1"/>
  <c r="E123" i="183" l="1"/>
  <c r="J124" i="183"/>
  <c r="H8" i="183"/>
  <c r="I9" i="183" s="1"/>
  <c r="H376" i="183" l="1"/>
  <c r="G33" i="183"/>
  <c r="J123" i="183"/>
  <c r="E131" i="183"/>
  <c r="E134" i="183" s="1"/>
  <c r="H22" i="183" l="1"/>
  <c r="D21" i="183"/>
  <c r="J131" i="183"/>
  <c r="J134" i="183" s="1"/>
  <c r="K134" i="183" s="1"/>
  <c r="H21" i="183" l="1"/>
  <c r="H24" i="183"/>
  <c r="I67" i="183" l="1"/>
  <c r="C68" i="183"/>
  <c r="C73" i="183" l="1"/>
  <c r="I68" i="183"/>
  <c r="I73" i="183" s="1"/>
  <c r="A4" i="104" l="1"/>
  <c r="C31" i="103"/>
  <c r="C29" i="103"/>
  <c r="E24" i="103"/>
  <c r="D24" i="103"/>
  <c r="D10" i="103"/>
  <c r="D16" i="103" s="1"/>
  <c r="E10" i="103"/>
  <c r="E16" i="103" s="1"/>
  <c r="F10" i="103"/>
  <c r="F16" i="103" s="1"/>
  <c r="F18" i="103" s="1"/>
  <c r="F24" i="103" s="1"/>
  <c r="G10" i="103"/>
  <c r="G16" i="103" s="1"/>
  <c r="G18" i="103" s="1"/>
  <c r="G24" i="103" s="1"/>
  <c r="H10" i="103"/>
  <c r="H16" i="103" s="1"/>
  <c r="H18" i="103" s="1"/>
  <c r="H24" i="103" s="1"/>
  <c r="A5" i="103"/>
  <c r="B48" i="102" l="1"/>
  <c r="F8" i="102"/>
  <c r="A8" i="102"/>
  <c r="B74" i="101" l="1"/>
  <c r="B66" i="104" s="1"/>
  <c r="B72" i="101"/>
  <c r="B64" i="104" l="1"/>
  <c r="B46" i="102"/>
  <c r="E12" i="102"/>
  <c r="E32" i="102" s="1"/>
  <c r="D38" i="104" l="1"/>
  <c r="D50" i="104"/>
  <c r="D45" i="104"/>
  <c r="D19" i="104"/>
  <c r="D9" i="104"/>
  <c r="D60" i="104"/>
  <c r="D59" i="104"/>
  <c r="F12" i="102"/>
  <c r="D56" i="104" l="1"/>
  <c r="D31" i="104"/>
  <c r="F32" i="102"/>
  <c r="C19" i="104"/>
  <c r="F34" i="102" l="1"/>
  <c r="C10" i="103"/>
  <c r="C16" i="103" l="1"/>
  <c r="C18" i="103" s="1"/>
  <c r="C24" i="103" s="1"/>
  <c r="J13" i="103"/>
  <c r="J9" i="103"/>
  <c r="J23" i="103" l="1"/>
  <c r="J22" i="103"/>
  <c r="J21" i="103"/>
  <c r="J20" i="103"/>
  <c r="J17" i="103"/>
  <c r="J15" i="103"/>
  <c r="J14" i="103"/>
  <c r="J12" i="103"/>
  <c r="C66" i="101"/>
  <c r="D54" i="101"/>
  <c r="C54" i="101"/>
  <c r="D47" i="101"/>
  <c r="C47" i="101"/>
  <c r="D30" i="101"/>
  <c r="C30" i="101"/>
  <c r="D23" i="101"/>
  <c r="C23" i="101"/>
  <c r="J10" i="103"/>
  <c r="C50" i="104"/>
  <c r="C45" i="104"/>
  <c r="C38" i="104"/>
  <c r="D33" i="104"/>
  <c r="C33" i="104"/>
  <c r="C43" i="104" s="1"/>
  <c r="C9" i="104"/>
  <c r="C31" i="104" s="1"/>
  <c r="E58" i="104"/>
  <c r="F58" i="104"/>
  <c r="G58" i="104"/>
  <c r="H58" i="104"/>
  <c r="I58" i="104"/>
  <c r="J58" i="104"/>
  <c r="E38" i="104"/>
  <c r="F38" i="104"/>
  <c r="G38" i="104"/>
  <c r="H38" i="104"/>
  <c r="I38" i="104"/>
  <c r="J38" i="104"/>
  <c r="C56" i="104" l="1"/>
  <c r="D43" i="104"/>
  <c r="D58" i="104" s="1"/>
  <c r="D63" i="104" s="1"/>
  <c r="C55" i="101"/>
  <c r="C67" i="101" s="1"/>
  <c r="D31" i="101"/>
  <c r="C31" i="101"/>
  <c r="C58" i="104" l="1"/>
  <c r="C63" i="104" s="1"/>
  <c r="C69" i="101"/>
  <c r="E34" i="102"/>
  <c r="E36" i="102" s="1"/>
  <c r="E41" i="102" s="1"/>
  <c r="I11" i="103" s="1"/>
  <c r="I16" i="103" l="1"/>
  <c r="I18" i="103" s="1"/>
  <c r="J11" i="103"/>
  <c r="J16" i="103" l="1"/>
  <c r="J18" i="103" s="1"/>
  <c r="F36" i="102"/>
  <c r="F41" i="102" l="1"/>
  <c r="I19" i="103" l="1"/>
  <c r="I24" i="103" s="1"/>
  <c r="I26" i="103" s="1"/>
  <c r="D66" i="101"/>
  <c r="J19" i="103" l="1"/>
  <c r="J24" i="103" s="1"/>
  <c r="J26" i="103" s="1"/>
  <c r="D55" i="101" l="1"/>
  <c r="D67" i="101" s="1"/>
  <c r="D69" i="101" s="1"/>
  <c r="C34" i="102" l="1"/>
  <c r="J25" i="103" l="1"/>
  <c r="I25" i="103"/>
</calcChain>
</file>

<file path=xl/comments1.xml><?xml version="1.0" encoding="utf-8"?>
<comments xmlns="http://schemas.openxmlformats.org/spreadsheetml/2006/main">
  <authors>
    <author>Gantuya</author>
  </authors>
  <commentList>
    <comment ref="D27" authorId="0" shapeId="0">
      <text>
        <r>
          <rPr>
            <b/>
            <sz val="9"/>
            <color indexed="81"/>
            <rFont val="Tahoma"/>
            <family val="2"/>
          </rPr>
          <t xml:space="preserve">
</t>
        </r>
        <r>
          <rPr>
            <sz val="9"/>
            <color indexed="81"/>
            <rFont val="Tahoma"/>
            <family val="2"/>
          </rPr>
          <t xml:space="preserve">
</t>
        </r>
      </text>
    </comment>
    <comment ref="D31" authorId="0" shapeId="0">
      <text>
        <r>
          <rPr>
            <sz val="9"/>
            <color indexed="81"/>
            <rFont val="Tahoma"/>
            <family val="2"/>
          </rPr>
          <t xml:space="preserve">хангамжийн материалын зардал
</t>
        </r>
      </text>
    </comment>
  </commentList>
</comments>
</file>

<file path=xl/sharedStrings.xml><?xml version="1.0" encoding="utf-8"?>
<sst xmlns="http://schemas.openxmlformats.org/spreadsheetml/2006/main" count="1170" uniqueCount="743">
  <si>
    <t>Регистрийн дугаар:</t>
  </si>
  <si>
    <t>Сар, өдөр</t>
  </si>
  <si>
    <t>Гарын үсэг</t>
  </si>
  <si>
    <t>Үзүүлэлт</t>
  </si>
  <si>
    <t>Үлдэгдэл</t>
  </si>
  <si>
    <t>1.1.1</t>
  </si>
  <si>
    <t>1.1.2</t>
  </si>
  <si>
    <t>1.1.3</t>
  </si>
  <si>
    <t>1.1.4</t>
  </si>
  <si>
    <t>Бусад авлага</t>
  </si>
  <si>
    <t>Бараа материал</t>
  </si>
  <si>
    <t>Урьдчилж төлсөн зардал/тооцоо</t>
  </si>
  <si>
    <t>1.2.1</t>
  </si>
  <si>
    <t>Үндсэн хөрөнгө</t>
  </si>
  <si>
    <t>1.2.2</t>
  </si>
  <si>
    <t>Биет бус хөрөнгө</t>
  </si>
  <si>
    <t>1.2.3</t>
  </si>
  <si>
    <t>1.2.4</t>
  </si>
  <si>
    <t>Эргэлтийн бус хөрөнгийн дүн</t>
  </si>
  <si>
    <t>НИЙТ ХӨРӨНГИЙН ДҮН</t>
  </si>
  <si>
    <t>Дансны өглөг</t>
  </si>
  <si>
    <t>Урьдчилж орсон орлого</t>
  </si>
  <si>
    <t>Богино хугацаат өр төлбөрийн дүн</t>
  </si>
  <si>
    <t>Урт хугацаат зээл</t>
  </si>
  <si>
    <t>Урт хугацаат өр төлбөрийн дүн</t>
  </si>
  <si>
    <t>Өр төлбөрийн нийт дүн</t>
  </si>
  <si>
    <t>Халаасны хувьцаа</t>
  </si>
  <si>
    <t>Нэмж төлөгдсөн капитал</t>
  </si>
  <si>
    <t>Эздийн өмчийн бусад хэсэг</t>
  </si>
  <si>
    <t>Хуримтлагдсан ашиг</t>
  </si>
  <si>
    <t>Ногдол ашгийн орлого</t>
  </si>
  <si>
    <t>Бусад орлого</t>
  </si>
  <si>
    <t>Бусад зардал</t>
  </si>
  <si>
    <t>Татварын дараах ашиг (алдагдал)</t>
  </si>
  <si>
    <t>ӨМЧИЙН ӨӨРЧЛӨЛТИЙН ТАЙЛАН</t>
  </si>
  <si>
    <t>Тайлант үеийн цэвэр ашиг (алдагдал)</t>
  </si>
  <si>
    <t>МӨНГӨН ГҮЙЛГЭЭНИЙ ТАЙЛАН</t>
  </si>
  <si>
    <t>Үндсэн үйл ажиллагааны цэвэр мөнгөн гүйлгээний дүн</t>
  </si>
  <si>
    <t>Бүх цэвэр мөнгөн гүйлгээ</t>
  </si>
  <si>
    <t>Нийт дүн</t>
  </si>
  <si>
    <t>Хүүгийн орлого</t>
  </si>
  <si>
    <t xml:space="preserve">САНХҮҮГИЙН ТАЙЛАН </t>
  </si>
  <si>
    <t>Хянаж хүлээн авсан байгууллагын нэр</t>
  </si>
  <si>
    <t>(төгрөгөөр)</t>
  </si>
  <si>
    <t xml:space="preserve">          Аж ахуйн нэгжийн нэр</t>
  </si>
  <si>
    <t>ҮЗҮҮЛЭЛТҮҮД</t>
  </si>
  <si>
    <t>Өмнөх оны дүн</t>
  </si>
  <si>
    <t>Тайлант оны дүн</t>
  </si>
  <si>
    <t>Үйл ажиллагааны орлого:</t>
  </si>
  <si>
    <t>Татвар төлөхийн өмнөх ашиг (алдагдал)</t>
  </si>
  <si>
    <t xml:space="preserve">               Аж ахуйн нэгжийн нэр</t>
  </si>
  <si>
    <t>1</t>
  </si>
  <si>
    <t>2</t>
  </si>
  <si>
    <t>3</t>
  </si>
  <si>
    <t>Залруулсан үлдэгдэл</t>
  </si>
  <si>
    <t>4</t>
  </si>
  <si>
    <t>5</t>
  </si>
  <si>
    <t>6</t>
  </si>
  <si>
    <t>7</t>
  </si>
  <si>
    <t>8</t>
  </si>
  <si>
    <t>9</t>
  </si>
  <si>
    <t>10</t>
  </si>
  <si>
    <t>11</t>
  </si>
  <si>
    <t>12</t>
  </si>
  <si>
    <t>13</t>
  </si>
  <si>
    <t>14</t>
  </si>
  <si>
    <t>15</t>
  </si>
  <si>
    <t>16</t>
  </si>
  <si>
    <t>17</t>
  </si>
  <si>
    <t>18</t>
  </si>
  <si>
    <t>1.2.5</t>
  </si>
  <si>
    <t>1.2.10</t>
  </si>
  <si>
    <t>Эргэлтийн бус хөрөнгө</t>
  </si>
  <si>
    <t>Түрээсийн орлого</t>
  </si>
  <si>
    <t>2.2.1</t>
  </si>
  <si>
    <t>2.2.2</t>
  </si>
  <si>
    <t xml:space="preserve">  ( Аж ахуйн нэгжийн нэр )</t>
  </si>
  <si>
    <t>/төгрөгөөр/</t>
  </si>
  <si>
    <t>Мөрийн дугаар</t>
  </si>
  <si>
    <t>1-р сарын 1</t>
  </si>
  <si>
    <t xml:space="preserve"> ХӨРӨНГӨ</t>
  </si>
  <si>
    <t>Эргэлтийн хөрөнгө</t>
  </si>
  <si>
    <t>Мөнгө,түүнтэй адилтгах хөрөнгө</t>
  </si>
  <si>
    <t xml:space="preserve">Дансны авлага </t>
  </si>
  <si>
    <t>Татвар, НДШ – ийн авлага</t>
  </si>
  <si>
    <t>1.1.5</t>
  </si>
  <si>
    <t>1.1.6</t>
  </si>
  <si>
    <t>1.1.7</t>
  </si>
  <si>
    <t>1.1.8</t>
  </si>
  <si>
    <t>Бусад эргэлтийн хөрөнгө</t>
  </si>
  <si>
    <t>1.1.9</t>
  </si>
  <si>
    <t>Борлуулах зорилгоор эзэмшиж буй эргэлтийн бус хөрөнгө (борлуулах бүлэг хөрөнгө)</t>
  </si>
  <si>
    <t>1.1.10</t>
  </si>
  <si>
    <t>1.1.11</t>
  </si>
  <si>
    <t>Эргэлтийн хөрөнгийн дүн</t>
  </si>
  <si>
    <t>Урт хугацаат  хөрөнгө оруулалт</t>
  </si>
  <si>
    <t>Хойшлогдсон татварын хөрөнгө</t>
  </si>
  <si>
    <t>Хөрөнгө оруулалтын зориулалттай үл хөдлөх хөрөнгө</t>
  </si>
  <si>
    <t>ӨР ТӨЛБӨР БА ЭЗДИЙН ӨМЧ</t>
  </si>
  <si>
    <t>2.1.1</t>
  </si>
  <si>
    <t>2.1.1.1</t>
  </si>
  <si>
    <t>2.1.1.2</t>
  </si>
  <si>
    <t>Цалингийн  өглөг</t>
  </si>
  <si>
    <t>2.1.1.3</t>
  </si>
  <si>
    <t>Татварын өр</t>
  </si>
  <si>
    <t>2.1.1.4</t>
  </si>
  <si>
    <t>НДШ - ийн  өглөг</t>
  </si>
  <si>
    <t>2.1.1.5</t>
  </si>
  <si>
    <t>Богино хугацаат зээл</t>
  </si>
  <si>
    <t>2.1.1.6</t>
  </si>
  <si>
    <t>Хүүний  өглөг</t>
  </si>
  <si>
    <t>2.1.1.7</t>
  </si>
  <si>
    <t>Ногдол ашгийн  өглөг</t>
  </si>
  <si>
    <t>2.1.1.8</t>
  </si>
  <si>
    <t>2.1.1.9</t>
  </si>
  <si>
    <t>Нөөц  /өр төлбөр/</t>
  </si>
  <si>
    <t>2.1.1.10</t>
  </si>
  <si>
    <t>Бусад богино хугацаат өр төлбөр</t>
  </si>
  <si>
    <t>2.1.1.11</t>
  </si>
  <si>
    <t>2.1.1.12</t>
  </si>
  <si>
    <t>2.1.1.13</t>
  </si>
  <si>
    <t>2.1.2</t>
  </si>
  <si>
    <t>2.1.2.1</t>
  </si>
  <si>
    <t>2.1.2.2</t>
  </si>
  <si>
    <t>Нөөц /өр төлбөр/</t>
  </si>
  <si>
    <t>2.1.2.3</t>
  </si>
  <si>
    <t xml:space="preserve">Хойшлогдсон татварын өр </t>
  </si>
  <si>
    <t>2.1.2.4</t>
  </si>
  <si>
    <t>Бусад урт хугацаат өр төлбөр</t>
  </si>
  <si>
    <t>2.1.2.5</t>
  </si>
  <si>
    <t>2.1.2.6</t>
  </si>
  <si>
    <t>2.3.1</t>
  </si>
  <si>
    <t>2.3.2</t>
  </si>
  <si>
    <r>
      <t>-</t>
    </r>
    <r>
      <rPr>
        <sz val="10"/>
        <color indexed="8"/>
        <rFont val="Times New Roman"/>
        <family val="1"/>
      </rPr>
      <t>       хувийн</t>
    </r>
  </si>
  <si>
    <t>2.3.3</t>
  </si>
  <si>
    <r>
      <t>-</t>
    </r>
    <r>
      <rPr>
        <sz val="10"/>
        <color indexed="8"/>
        <rFont val="Times New Roman"/>
        <family val="1"/>
      </rPr>
      <t>       хувьцаат</t>
    </r>
  </si>
  <si>
    <t>2.3.4</t>
  </si>
  <si>
    <t>2.3.5</t>
  </si>
  <si>
    <t>2.3.6</t>
  </si>
  <si>
    <t>Хөрөнгийн дахин үнэлгээний нэмэгдэл</t>
  </si>
  <si>
    <t>2.3.7</t>
  </si>
  <si>
    <t>Гадаад валютын хөрвүүлэлтийн нөөц</t>
  </si>
  <si>
    <t>2.3.8</t>
  </si>
  <si>
    <t>2.3.9</t>
  </si>
  <si>
    <t>2.3.10</t>
  </si>
  <si>
    <t>Эздийн өмчийн дүн</t>
  </si>
  <si>
    <t>ӨР ТӨЛБӨР БА ЭЗДИЙН ӨМЧИЙН ДҮН</t>
  </si>
  <si>
    <t>Санхүүгийн хөрөнгө</t>
  </si>
  <si>
    <t>Үнэт цаасны арилжааны цэвэр орлого</t>
  </si>
  <si>
    <t>Үнэт цаасны үнэлгээний тэгшитгэлийн цэвэр орлого</t>
  </si>
  <si>
    <t>Хувьцааны ногдол ашиг</t>
  </si>
  <si>
    <t>Хараат болон хамтарсан компаниас олсон ашиг</t>
  </si>
  <si>
    <t>Эрхийн шимтгэлийн орлого</t>
  </si>
  <si>
    <t>Борлуулалт маркетингийн зардал</t>
  </si>
  <si>
    <t>Ерөнхий ба удирдлагын зардал</t>
  </si>
  <si>
    <t>Санхүүгийн зардал</t>
  </si>
  <si>
    <t>Бусад дэлгэрэнгүй орлого</t>
  </si>
  <si>
    <t>Хөрөнгийн дахин үнэлгээний нэмэгдлийн зөрүү</t>
  </si>
  <si>
    <t>Гадаад валютын хөрвүүлэлтийн зөрүү</t>
  </si>
  <si>
    <t>Орлогын нийт дүн</t>
  </si>
  <si>
    <t xml:space="preserve">  ( Аж ахуйн нэгжийн нэр )                                                                                                                                                                                </t>
  </si>
  <si>
    <t xml:space="preserve">                   ҮЗҮҮЛЭЛТ</t>
  </si>
  <si>
    <t>Мөнгөн орлогын дүн (+)</t>
  </si>
  <si>
    <t>Мөнгөн зарлагын дүн (-)</t>
  </si>
  <si>
    <t>Хөрөнгө оруулалтын үйл ажиллагааны цэвэр мөнгөн гүйлгээний дүн</t>
  </si>
  <si>
    <t>Санхүүгийн үйл ажиллагааны цэвэр мөнгөн гүйлгээний дүн</t>
  </si>
  <si>
    <t>Хөрөнгө оруулалт борлуулсны орлого</t>
  </si>
  <si>
    <t>Бусад мөнгөн зарлага</t>
  </si>
  <si>
    <t>Богино хугацаат хөрөнгө оруулалт</t>
  </si>
  <si>
    <t>САНХҮҮ БАЙДЛЫН ТАЙЛАН</t>
  </si>
  <si>
    <t>Буцаан авсан албан татвар</t>
  </si>
  <si>
    <t>Даатгалын нөхвөрөөс хүлээн авсан мөнгө</t>
  </si>
  <si>
    <t>Эрхийн шимтгэл, хураамж, төлбөрийн орлого</t>
  </si>
  <si>
    <t xml:space="preserve">Нийгмийн даатгалын байгууллагад төлсөн </t>
  </si>
  <si>
    <t xml:space="preserve">Ашиглалтын зардалд төлсөн </t>
  </si>
  <si>
    <t xml:space="preserve">Түлш шатахуун, тээврийн хөлс, сэлбэг хэрэгсэлд төлсөн </t>
  </si>
  <si>
    <t xml:space="preserve">Хүүний төлбөрт төлсөн </t>
  </si>
  <si>
    <t xml:space="preserve">Татварын байгууллагад төлсөн </t>
  </si>
  <si>
    <t xml:space="preserve">Даатгалын төлбөрт төлсөн </t>
  </si>
  <si>
    <t>Хувьцаа болон өмчийн бусад үнэт цаас гаргаснаас хүлээн авсан</t>
  </si>
  <si>
    <t>бодит байдлын тухай мэдэгдэл</t>
  </si>
  <si>
    <t>6. Энэ тайланд тусгагдсан бүхий л зүйл манай байгууллагын албан ёсны өмчлөлд байдаг бөгөөд орхигдсон зүйл үгүй болно.</t>
  </si>
  <si>
    <t xml:space="preserve">                                        </t>
  </si>
  <si>
    <t>Татаас, санхүүжилтийн орлого</t>
  </si>
  <si>
    <t>Бараа борлуулсан, үйлчилгээ үзүүлсний орлого</t>
  </si>
  <si>
    <t>Бараа материал худалдан авахад төлсөн</t>
  </si>
  <si>
    <t>Үндсэн хөрөнгө борлуулсны орлого</t>
  </si>
  <si>
    <t>Биет бус хөрөнгө борлуулсны орлого</t>
  </si>
  <si>
    <t>Бусад урт хугацаат хөрөнгө борлуулсны орлого</t>
  </si>
  <si>
    <t xml:space="preserve">Үндсэн хөрөнгө олж эзэмшихэд төлсөн </t>
  </si>
  <si>
    <t xml:space="preserve">Биет бус хөрөнгө олж эзэмшихэд төлсөн </t>
  </si>
  <si>
    <t xml:space="preserve">Хөрөнгө оруулалт олж эзэмшихэд төлсөн </t>
  </si>
  <si>
    <t>Бусдад олгосон зээл болон урьдчилгаа</t>
  </si>
  <si>
    <t xml:space="preserve">Зээл авсан, өрийн үнэт цаас гаргаснаас хүлээн авсан </t>
  </si>
  <si>
    <t>Хүлээн авсан хүүний орлого</t>
  </si>
  <si>
    <t>Хүлээн авсан ногдол ашиг</t>
  </si>
  <si>
    <t>Бусад мөнгөн орлого</t>
  </si>
  <si>
    <t>1.2.6</t>
  </si>
  <si>
    <t>1.2.7</t>
  </si>
  <si>
    <t>1.2.8</t>
  </si>
  <si>
    <t>1.2.9</t>
  </si>
  <si>
    <t>1.2.11</t>
  </si>
  <si>
    <t>2.1.3</t>
  </si>
  <si>
    <t>2.1.4</t>
  </si>
  <si>
    <t>2.2.3</t>
  </si>
  <si>
    <t>2.2.4</t>
  </si>
  <si>
    <t>3.1.1</t>
  </si>
  <si>
    <t>3.1.2</t>
  </si>
  <si>
    <t>3.1.3</t>
  </si>
  <si>
    <t>3.1.4</t>
  </si>
  <si>
    <t>3.2.1</t>
  </si>
  <si>
    <t>3.2.2</t>
  </si>
  <si>
    <t>3.2.3</t>
  </si>
  <si>
    <t>3.2.4</t>
  </si>
  <si>
    <t>3.2.5</t>
  </si>
  <si>
    <t>Валютын ханшийн зөрүү</t>
  </si>
  <si>
    <t xml:space="preserve">Ажиллагчдад төлсөн </t>
  </si>
  <si>
    <t>Зохицуулалтын хөлс,шимтгэл,хураамжид төлсөн</t>
  </si>
  <si>
    <t xml:space="preserve">Бусад урт хугацаат хөрөнгө олж эзэмшихэд төлсөн      </t>
  </si>
  <si>
    <t>Бусдад олгосон зээл, мөнгөн урьдчилгааны буцаан төлөлт</t>
  </si>
  <si>
    <t>Төрөл бүрийн хандив</t>
  </si>
  <si>
    <t>Зээл, өрийн үнэт цаасны төлбөрт төлсөн мөнгө</t>
  </si>
  <si>
    <t xml:space="preserve">Санхүүгийн түрээсийн өглөгт төлсөн  </t>
  </si>
  <si>
    <t>Хувьцаа буцаан худалдаж авахад төлсөн</t>
  </si>
  <si>
    <t>Төлсөн ногдол ашиг</t>
  </si>
  <si>
    <t>МӨНГӨ,ТҮҮНТЭЙ АДИЛТГАХ ХӨРӨНГИЙН ЭХНИЙ ҮЛДЭГДЭЛ</t>
  </si>
  <si>
    <t>ҮНДСЭН ҮЙЛ АЖИЛЛАГААНЫ МӨНГӨН ГҮЙЛГЭЭ</t>
  </si>
  <si>
    <t>ХӨРӨНГӨ ОРУУЛАЛТЫН ҮЙЛ АЖИЛЛАГААНЫ МӨНГӨН ГҮЙЛГЭЭ</t>
  </si>
  <si>
    <t>САНХҮҮГИЙН ҮЙЛ АЖИЛЛАГААНЫ МӨНГӨН ГҮЙЛГЭЭ</t>
  </si>
  <si>
    <t>Нягтлан бодох бүртгэлийн бодлогын өөрчлөлтийн нөлөө,алдааны залруулга</t>
  </si>
  <si>
    <t>Өмчид гарсан өөрчлөлт</t>
  </si>
  <si>
    <t>Зарласан ногдол ашиг</t>
  </si>
  <si>
    <t>Дахин үнэлгээний нэмэгдлийн дүн</t>
  </si>
  <si>
    <t>Өмч</t>
  </si>
  <si>
    <t>Борлуулах зорилгоор эзэмшиж буй бүлэг хөрөнгөнд хамаарах өр төлбөр</t>
  </si>
  <si>
    <t>УРТ ХУГАЦААТ ӨР ТӨЛБӨР</t>
  </si>
  <si>
    <t>ЭЗДИЙН ӨМЧ</t>
  </si>
  <si>
    <t>ӨР ТӨЛБӨР</t>
  </si>
  <si>
    <t>БОГИНО ХУГАЦААТ ӨР ТӨЛБӨР</t>
  </si>
  <si>
    <t xml:space="preserve">   </t>
  </si>
  <si>
    <t xml:space="preserve">  </t>
  </si>
  <si>
    <t>болгон гаргасан санхүүгийн тайланд тайлант хугацааны үйл ажиллагааны үр дүн,санхүүгийн байдлыг</t>
  </si>
  <si>
    <t>Брокер, дилерийн үйл ажиллагааны орлого</t>
  </si>
  <si>
    <t>Андеррайтерийн үйл ажиллагааны орлого</t>
  </si>
  <si>
    <t>Гадаад валютын ханшийн зөрүүний олз (гарз)</t>
  </si>
  <si>
    <t>Үндсэн хөрөнгө данснаас хассаны олз (гарз)</t>
  </si>
  <si>
    <t>Биет бус хөрөнгө данснаас хассаны олз (гарз)</t>
  </si>
  <si>
    <t>Бусад ашиг (алдагдал)</t>
  </si>
  <si>
    <t>Орлогын татварын зардал</t>
  </si>
  <si>
    <t>Зогсоосон үйл ажиллагааны татварын дараах ашиг (алдагдал)</t>
  </si>
  <si>
    <t>Бусад олз (гарз)</t>
  </si>
  <si>
    <t>Нэгж хувьцаанд ногдох суурь ашиг (алдагдал)</t>
  </si>
  <si>
    <t>МӨНГӨ,ТҮҮНТЭЙ АДИЛТГАХ ХӨРӨНГИЙН ЭЦСИЙН ҮЛДЭГДЭЛ</t>
  </si>
  <si>
    <t>“Нягтлан бодох бүртгэлийн тухай” хуулийн 17.1 дэх заалтын дагуу үнэн зөв, бүрэн тусгасан болохыг баталж байна.Үүнд:</t>
  </si>
  <si>
    <t>1. Бүх ажил гүйлгээ бодитоор гарсан бөгөөд холбогдох анхан шатны баримтыг үндэслэн нягтлан бодох бүртгэл, санхүүгийн тайланд үнэн зөв тусгасан.</t>
  </si>
  <si>
    <t>2. Санхүүгийн тайланд тусгагдсан бүх тооцоолол үнэн зөв хийгдсэн.</t>
  </si>
  <si>
    <t>3. Аж ахуйн нэгжийн үйл ажиллагааны эдийн засаг, санхүүгийн бүхий л үйл явцыг иж бүрэн хамарсан.</t>
  </si>
  <si>
    <t>4. Тайлант үеийн үр дүнд өмнөх оны ажил гүйлгээнээс шилжин тусгагдаагүй, мөн тайлант оны ажил гүйлгээнээс орхигдсон зүйл байхгүй.</t>
  </si>
  <si>
    <t>5. Бүх хөрөнгө, авлага, өр төлбөр, орлого, зардлыг холбогдох Санхүүгийн тайлагналын олон улсын стандартын дагуу үнэн зөв тусгасан.</t>
  </si>
  <si>
    <t>12-р сарын 31</t>
  </si>
  <si>
    <t xml:space="preserve">Хаяг: </t>
  </si>
  <si>
    <r>
      <t xml:space="preserve">Өмчийн хэлбэр: Төрийн </t>
    </r>
    <r>
      <rPr>
        <u/>
        <sz val="10"/>
        <rFont val="Times New Roman"/>
        <family val="1"/>
      </rPr>
      <t>0</t>
    </r>
    <r>
      <rPr>
        <sz val="10"/>
        <rFont val="Times New Roman"/>
        <family val="1"/>
      </rPr>
      <t xml:space="preserve"> хувь , хувийн 0 хувь, хувьцаат 100 хувь</t>
    </r>
  </si>
  <si>
    <t xml:space="preserve">"ЕВРАЗИАКАПИТАЛ ХОЛДИНГ ҮЦК" ХК-ИЙН </t>
  </si>
  <si>
    <t>"Евразиакапитал холдинг ҮЦК" ХК-ийн</t>
  </si>
  <si>
    <t>Ерөнхий нягтлан бодогч ________________  (....)</t>
  </si>
  <si>
    <t>"Евразиакапитал холдинг ҮЦК " ХК</t>
  </si>
  <si>
    <t>Өмч                                   -        төрийн</t>
  </si>
  <si>
    <t xml:space="preserve">ОРЛОГЫН ДЭЛГЭРЭНГҮЙ ТАЙЛАН </t>
  </si>
  <si>
    <t>САНХҮҮГИЙН ТАЙЛАНГИЙН ТОДРУУЛГА</t>
  </si>
  <si>
    <t>/Аж  ахуй нэгж байгууллагын нэр/</t>
  </si>
  <si>
    <t>Үйл ажиллагааны үндсэн чиглэл /төрөл/ :</t>
  </si>
  <si>
    <t>а/</t>
  </si>
  <si>
    <t>б/</t>
  </si>
  <si>
    <t>в/</t>
  </si>
  <si>
    <t>Туслах үйл ажиллагааны /төрөл/:</t>
  </si>
  <si>
    <t xml:space="preserve">Салбар төлөөлөгчийн газрын нэр байршил: </t>
  </si>
  <si>
    <t>1. ТАЙЛАН БЭЛТГЭХ ҮНДЭСЛЭЛ</t>
  </si>
  <si>
    <t>2. НЯГТЛАН БОДОХ БҮРТГЭЛИЙН БОДЛОГЫН ӨӨРЧЛӨЛТ</t>
  </si>
  <si>
    <t>3. МӨНГӨ БА ТҮҮНТЭЙ АДИЛТГАХ ХӨРӨНГӨ</t>
  </si>
  <si>
    <t>№</t>
  </si>
  <si>
    <t>Төрөл</t>
  </si>
  <si>
    <t>Эхний үлдэгдэл</t>
  </si>
  <si>
    <t>Эцсийн үлдэгдэл</t>
  </si>
  <si>
    <t>Касс дахь мөнгө</t>
  </si>
  <si>
    <t xml:space="preserve">Банкин дахь мөнгө </t>
  </si>
  <si>
    <t>Мөнгө түүнтэй адилтгах хөрөнгө</t>
  </si>
  <si>
    <t>Дүн</t>
  </si>
  <si>
    <t xml:space="preserve">Тэмдэглэл: </t>
  </si>
  <si>
    <t>(Мөнгө, түүнтэй адилтгах хөрөнгөтэй холбоотой тайлбар, тэмдэглэлийг хийнэ.)</t>
  </si>
  <si>
    <t>4. ДАНСНЫ БОЛОН БУСАД АВЛАГА</t>
  </si>
  <si>
    <t>4.1 Дансны авлага</t>
  </si>
  <si>
    <t>Дансны авлага</t>
  </si>
  <si>
    <t>Найдваргүй авлагын хасагдуулга</t>
  </si>
  <si>
    <t>Дансны авлага (цэвэр дүнгээр)</t>
  </si>
  <si>
    <t>Нэмэгдсэн</t>
  </si>
  <si>
    <t>Хасагдсан (-)</t>
  </si>
  <si>
    <t xml:space="preserve">                   Төлөгдсөн </t>
  </si>
  <si>
    <t xml:space="preserve">                   Найдваргүй болсон</t>
  </si>
  <si>
    <t>4.2 Татвар, нийгмийн даатгалын шимтгэл (НДШ)-ийн  авлага</t>
  </si>
  <si>
    <t>ААНОАТ-ын авлага</t>
  </si>
  <si>
    <t>НӨАТ-ын авлага</t>
  </si>
  <si>
    <t>НДШ-ийн авлага</t>
  </si>
  <si>
    <t>ХХОАТ-н авлага</t>
  </si>
  <si>
    <t>4.3  Бусад богино хугацаат авлага (төрлөөр ангилна)</t>
  </si>
  <si>
    <t xml:space="preserve">Төрөл </t>
  </si>
  <si>
    <t>Холбоотой талаас авлага (эргэлтийн хөрөнгөнд хамаарах дүн)</t>
  </si>
  <si>
    <t xml:space="preserve">Ажиллагчдаас авах авлага </t>
  </si>
  <si>
    <t>Ногдол ашгийн авлага</t>
  </si>
  <si>
    <t>Хүүний авлага</t>
  </si>
  <si>
    <t xml:space="preserve">Богино хугацаат авлагын бичиг </t>
  </si>
  <si>
    <t>Бусад талуудаас авах авлага</t>
  </si>
  <si>
    <t xml:space="preserve"> Нийт дүн</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</si>
  <si>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</si>
  <si>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5. БУСАД САНХҮҮГИЙН ХӨРӨНГӨ</t>
  </si>
  <si>
    <t>6. БАРАА МАТЕРИАЛ</t>
  </si>
  <si>
    <t>Бараа материалын төрөл</t>
  </si>
  <si>
    <t>Түүхий эд материал</t>
  </si>
  <si>
    <t>Дуусаагүй үйлдвэрлэл</t>
  </si>
  <si>
    <t>Бэлэн бүтээгдэхүүн</t>
  </si>
  <si>
    <t xml:space="preserve">Бараа </t>
  </si>
  <si>
    <t>Хангамжийн материал</t>
  </si>
  <si>
    <t>Бусад</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</si>
  <si>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</si>
  <si>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</si>
  <si>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</si>
  <si>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</si>
  <si>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</si>
  <si>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</si>
  <si>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</si>
  <si>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Дансны цэвэр дүнгийн эхний, эцсийн үлдэгдлийн нийт дүн нь санхүүгийн байдлын тайлан дахь бараа материалын дансны эхний, эцсийн дүнтэй тэнцүү байна.</t>
  </si>
  <si>
    <t>Тэмдэглэл. (Бараа материалыг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</si>
  <si>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</si>
  <si>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</si>
  <si>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</si>
  <si>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</si>
  <si>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</si>
  <si>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нийлүүлэгчид төлсөн урьдчилгаа төлбөр</t>
  </si>
  <si>
    <t xml:space="preserve">9. ҮНДСЭН ХӨРӨНГӨ </t>
  </si>
  <si>
    <t>Газрын сайжруулалт</t>
  </si>
  <si>
    <t>Барилга байгууламж</t>
  </si>
  <si>
    <t>Машин, тоног төхөөрөмж</t>
  </si>
  <si>
    <t>Тээврийн хэрэгсэл</t>
  </si>
  <si>
    <t>Тавилга эд хогшил</t>
  </si>
  <si>
    <t>Компьютер, бусад хэрэгсэл</t>
  </si>
  <si>
    <t>Бусад үндсэн хөрөнгө</t>
  </si>
  <si>
    <t>ҮНДСЭН ХӨРӨНГӨ /Өртөг/</t>
  </si>
  <si>
    <t xml:space="preserve">Нэмэгдсэн дүн </t>
  </si>
  <si>
    <t>Өөрөө үйлдвэрлэсэн</t>
  </si>
  <si>
    <t>Худалдаж авсан</t>
  </si>
  <si>
    <t>Үнэ төлбөргүй авсан</t>
  </si>
  <si>
    <t>Дахин үнэлгээний нэмэгдэл</t>
  </si>
  <si>
    <t>1.3.1</t>
  </si>
  <si>
    <t>Худалдсан</t>
  </si>
  <si>
    <t>1.3.2</t>
  </si>
  <si>
    <t>Үнэгүй шилжүүлсэн</t>
  </si>
  <si>
    <t>1.3.3</t>
  </si>
  <si>
    <t>Акталсан</t>
  </si>
  <si>
    <t>1.3.4</t>
  </si>
  <si>
    <t xml:space="preserve">Үндсэн хөрөнгө дахин ангилсан </t>
  </si>
  <si>
    <t xml:space="preserve">Үндсэн хөрөнгө, ХОЗҮХХ* хооронд дахин ангилсан </t>
  </si>
  <si>
    <t>ХУРИМТЛАГДСАН ЭЛЭГДЭЛ</t>
  </si>
  <si>
    <t xml:space="preserve">Байгуулсан элэгдэл </t>
  </si>
  <si>
    <t xml:space="preserve">Дахин үнэлгээгээр нэмэгдсэн </t>
  </si>
  <si>
    <t>Үнэ цэнийн бууралтын буцаалт</t>
  </si>
  <si>
    <t>Хасагдсан дүн</t>
  </si>
  <si>
    <t>Данснаас хассан хөрөнгийн элэгдэл</t>
  </si>
  <si>
    <t xml:space="preserve">Дахин үнэлгээгээр хасагдсан </t>
  </si>
  <si>
    <t>Үнэ цэнийн бууралт</t>
  </si>
  <si>
    <t>ДАНСНЫ ЦЭВЭР ДҮН</t>
  </si>
  <si>
    <t>10. БИЕТ БУС ХӨРӨНГӨ</t>
  </si>
  <si>
    <t>Зохиогчийн эрх</t>
  </si>
  <si>
    <t>КомпьютерийнПрограмм хангамж</t>
  </si>
  <si>
    <t>Патент</t>
  </si>
  <si>
    <t>Барааны тэмдэг</t>
  </si>
  <si>
    <t>Тусгай зөвшөөрөл</t>
  </si>
  <si>
    <t>Газар эзэмших эрх</t>
  </si>
  <si>
    <t>Бусад биет бус хөрөнгө</t>
  </si>
  <si>
    <t>Бүгд</t>
  </si>
  <si>
    <t>Биет бус хөрөнгө /өртөг/</t>
  </si>
  <si>
    <t>Акталж, устгасан</t>
  </si>
  <si>
    <t>Хуримтлагдсан хорогдол</t>
  </si>
  <si>
    <t>Байгуулсан хорогдол</t>
  </si>
  <si>
    <t>Дахин үнэлгээгээр нэмэгдсэн</t>
  </si>
  <si>
    <t>Данснаас хассан хөрөнгийн хорогдол</t>
  </si>
  <si>
    <t>Эхний үлдэгдэл /1.1-2.1/</t>
  </si>
  <si>
    <t>Эцсийн үлдэгдэл /1.4-2.4/</t>
  </si>
  <si>
    <t>11. ДУУСААГҮЙ БАРИЛГА</t>
  </si>
  <si>
    <t>Дуусаагүй барилгын нэр</t>
  </si>
  <si>
    <t xml:space="preserve">Эхэлсэн он </t>
  </si>
  <si>
    <t>Дуусгалтын хувь</t>
  </si>
  <si>
    <t>Нийт төсөвт өртөг</t>
  </si>
  <si>
    <t>Ашиглалтанд орох хугацаа</t>
  </si>
  <si>
    <t>Хөрөнгө оруулалтын төрөл</t>
  </si>
  <si>
    <t>Хөрөнгө оруулалтын хувь</t>
  </si>
  <si>
    <t>Хөрөнгө оруулалтын дүн</t>
  </si>
  <si>
    <t xml:space="preserve">Тэмдэглэл.(Урт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 -ийн дагуу тодруулна.) </t>
  </si>
  <si>
    <t xml:space="preserve">Тэмдэглэл.(Хөрөнгө оруулалтын зориулалттай үл хөдлөх хөрөнгийн хувьд ашигласан хэмжилтийн суурь: бодит үнэ цэнийн загвар ашигладаг бол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түрээсэлсэн хөрөнгөтэй холбоотой гарсан зардлууд; Хэрэв өртгийн загвар ашигладаг бол хөрөнгийн ашиглалтын хугацаа, элэгдэл тооцох арга болон НББОУС-40 Хөрөнгө оруулалтын зориулалттай үл хөдлөх хөрөнгө-д заасны дагуу бусад тодруулгыг хийнэ. ) </t>
  </si>
  <si>
    <t xml:space="preserve">Нийт дүн </t>
  </si>
  <si>
    <t>Ангилал</t>
  </si>
  <si>
    <t xml:space="preserve">       Төлөгдөх хугацаандаа байгаа</t>
  </si>
  <si>
    <t xml:space="preserve">       Хугацаа хэтэрсэн</t>
  </si>
  <si>
    <t>Татварын өрийн төрөл</t>
  </si>
  <si>
    <t xml:space="preserve">ААНОАТ-ын өр </t>
  </si>
  <si>
    <t xml:space="preserve">НӨАТ-ын өр </t>
  </si>
  <si>
    <t xml:space="preserve">ХХОАТ-ын өр </t>
  </si>
  <si>
    <t xml:space="preserve">ОАТ-ын өр </t>
  </si>
  <si>
    <t xml:space="preserve">Бусад татварын өр </t>
  </si>
  <si>
    <t>төгрөгөөр</t>
  </si>
  <si>
    <t>валютаар</t>
  </si>
  <si>
    <t>Тэмдэглэл. / Гадаад валютаар илэрхийлэгдсэн богино хугацаат өр төлбөрийн дүнг тусад тодруулна./</t>
  </si>
  <si>
    <t xml:space="preserve">Урт хугацаат зээлийн дүн </t>
  </si>
  <si>
    <t>Гадаадын байгууллагаас шууд авсан зээл</t>
  </si>
  <si>
    <t>Гадаадын байгууллагаас дамжуулан авсан зээл</t>
  </si>
  <si>
    <t>Дотоодын эх үүсвэрээс авсан зээл</t>
  </si>
  <si>
    <t xml:space="preserve">Бусад урт хугацаат өр төлбөрийн дүн </t>
  </si>
  <si>
    <t>Тэмдэглэл. / Урт хугацаат зээл болон бусад урт хугацаат өр төлбөрийн төрлөөр тайлбар, тэмдэглэл хийнэ./</t>
  </si>
  <si>
    <t>Эргэлтэнд байгаа бүрэн төлөгдсөн энгийн хувьцаа</t>
  </si>
  <si>
    <t>Давуу эрхтэй хувьцаа</t>
  </si>
  <si>
    <t xml:space="preserve">Өмчийн дүн (төгрөгөөр) </t>
  </si>
  <si>
    <t>тоо ширхэг</t>
  </si>
  <si>
    <t xml:space="preserve">Дүн (төгрөгөөр) </t>
  </si>
  <si>
    <t xml:space="preserve">Нэмэгдсэн </t>
  </si>
  <si>
    <t>Үндсэн хөрөнгийн дахин үнэлгээний нэмэгдэл</t>
  </si>
  <si>
    <t>Биет бус  хөрөнгийн дахин үнэлгээний нэмэгдэл</t>
  </si>
  <si>
    <t xml:space="preserve">Дахин үнэлгээний нэмэгдлийн зөрүү </t>
  </si>
  <si>
    <t>Дахин үнэлсэн хөрөнгийн үнэ цэнийн бууралтын гарзын буцаалт **</t>
  </si>
  <si>
    <t>Хасагдсан дүн /-/</t>
  </si>
  <si>
    <t>Дахин үнэлгээний нэмэгдлийн хэрэгжсэн дүн</t>
  </si>
  <si>
    <t>Дахин үнэлсэн хөрөнгийн үнэ цэнийн бууралтын гарз***</t>
  </si>
  <si>
    <t xml:space="preserve">**- Дахин үнэлсэн хөрөнгийн өмнөх тайлань хугацаанд ашиг, алдагдлаар хүлээн зөвшөөрсөн үнэ цэнийн бууралтын гарзын дүнгээс хэтэрсэн дүн </t>
  </si>
  <si>
    <t>***- Дахин үнэлсэн хөрөнгийн үнэ цэнийн бууралтын гарз нь тухайн хөрөнгийн дахин үнэлгээний нэмэгдлиын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</si>
  <si>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Хасагдсан /-/</t>
  </si>
  <si>
    <t>Гадаад үйл ажиллагааны хөрвүүлэлтээс үүссэн зөрүү</t>
  </si>
  <si>
    <t>Бүртгэлийн валютын толилуулгын валют руу хөрвүүлснээс үүссэн зөрүү</t>
  </si>
  <si>
    <t>Тэмдэглэл. /Эздийн өмчийн бусад хэсгийн бүрэлдэхүүн тус бүрээр тодруулж тайлбар, тэмдэглэл хийнэ./</t>
  </si>
  <si>
    <t>Борлуулалтын орлого:</t>
  </si>
  <si>
    <t>Орлогын төрөл</t>
  </si>
  <si>
    <t xml:space="preserve">Өмнөх оны дүн </t>
  </si>
  <si>
    <t xml:space="preserve">Тайлант оны дүн </t>
  </si>
  <si>
    <t>Мөнгөн хөрөнгийн үлдэгдэлд хийсэн ханшийн тэгшитгэлийн ханшийн зөрүү</t>
  </si>
  <si>
    <t>Эргэлийн авлага, өр төлбөртэй холбоотой үүссэн ханшийн зөрүү</t>
  </si>
  <si>
    <t>Эргэлийн бус авлага, өр төлбөртэй холбоотой үүссэн ханшийн зөрүү</t>
  </si>
  <si>
    <t>Валютын арилжаанаас үүссэн олз/гарз</t>
  </si>
  <si>
    <t>Зардлын төрөл</t>
  </si>
  <si>
    <t>Ажиллагчдын цалингийн зардал</t>
  </si>
  <si>
    <t>Аж ахуйн нэгжээс төлсөн НДШ-ийн зардал</t>
  </si>
  <si>
    <t xml:space="preserve">Албан татвар, төлбөр, хураамжийн зардал </t>
  </si>
  <si>
    <t>Томилолтын зардал</t>
  </si>
  <si>
    <t>Бичиг хэргийн зардал</t>
  </si>
  <si>
    <t>Шуудан холбооны зардал</t>
  </si>
  <si>
    <t>Мэргэжлийн үйлчилгээний зардал</t>
  </si>
  <si>
    <t>Сургалтын зардал</t>
  </si>
  <si>
    <t>Сонин сэтгүүл захиалгын зардал</t>
  </si>
  <si>
    <t>Даатгалын зардал</t>
  </si>
  <si>
    <t>Ашиглалтын зардал</t>
  </si>
  <si>
    <t>Засварын зардал</t>
  </si>
  <si>
    <t>Элэгдэл, хорогдлын зардал</t>
  </si>
  <si>
    <t>Түрээсийн зардал</t>
  </si>
  <si>
    <t>Харуул хамгаалалтын зардал</t>
  </si>
  <si>
    <t>Цэвэрлэгээ үйлчилгээний зардал</t>
  </si>
  <si>
    <t>Тээврийн зардал</t>
  </si>
  <si>
    <t>Шатахууны зардал</t>
  </si>
  <si>
    <t>Хүлээн авалтын зардал</t>
  </si>
  <si>
    <t>Зар сурталчилгааны зардал</t>
  </si>
  <si>
    <t xml:space="preserve">Бусад зардал, банкны шимтгэл </t>
  </si>
  <si>
    <t>Алданги торгуулийн зардал</t>
  </si>
  <si>
    <t>Хандивын зардал</t>
  </si>
  <si>
    <t>Найдваргүй авлагын зардал</t>
  </si>
  <si>
    <t>Ажиллагчдын дундаж тоо</t>
  </si>
  <si>
    <t>Цалингийн зардлын дүн</t>
  </si>
  <si>
    <t>өмнөх оны дүн</t>
  </si>
  <si>
    <t>тайлант оны дүн</t>
  </si>
  <si>
    <t>Үйлдвэрлэл, үйлчлгээний:</t>
  </si>
  <si>
    <t>Борлуулалт, маркетингийн:</t>
  </si>
  <si>
    <t>Ерөнхий ба удирдлагын:</t>
  </si>
  <si>
    <t>Тайлангийн үеийн орлогын татварын зардал</t>
  </si>
  <si>
    <t>Хойшлогдсон татварын зардал /орлого/</t>
  </si>
  <si>
    <t xml:space="preserve">Орлогын татварын зардал /орлого/ -ын нийт дүн </t>
  </si>
  <si>
    <t>Тэмдэглэл. /Орлогын татварын зардал  /орлого/-ын бүрэлдэхүүн тус бүрээр тайлбар, тэмдэглэл хийнэ.</t>
  </si>
  <si>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</si>
  <si>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</si>
  <si>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</si>
  <si>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</si>
  <si>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</si>
  <si>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</si>
  <si>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Эзэмшлийн хувь</t>
  </si>
  <si>
    <t>Тэргүүлэх удирдлага гэдэгт ....................................................................................................................................... бүрэлдэхүүнийг хамруулав.*****</t>
  </si>
  <si>
    <t xml:space="preserve">Нөхөн олговорын нэр </t>
  </si>
  <si>
    <t>Богино болон урт хугацааны тэтгэмж</t>
  </si>
  <si>
    <t>Ажил эрхлэлтийн дараах, ажлаас халагдсаны тэтгэмж</t>
  </si>
  <si>
    <t>Хувьцаанд суурилсан төлбөр</t>
  </si>
  <si>
    <t>*****- Тэргүүлэх удирдлагад ямар бүрэлдэхүүнийг хамруулснаа тодруулна. Тухайлбал, захирлуудын зөвлөл, удирдах зөвлөлийн гишүүд гэх мэт.</t>
  </si>
  <si>
    <t xml:space="preserve">Холбоотой талын нэр </t>
  </si>
  <si>
    <t>Ажил гүйлгээний утга</t>
  </si>
  <si>
    <t xml:space="preserve">Дүн </t>
  </si>
  <si>
    <t>Тэмдэглэл. (Болзошгүй хөрөнгө ба өр төлбөрийн мөн чанар, хэрэв практик боломжтой бол тэдгээрийн санхүүгийн нөлөөллийн тооцооллыг тодруулна.)</t>
  </si>
  <si>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</si>
  <si>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Тайлант хугацаанд хийгдсэн хөрөнгө оруулалт (төгрөгөөр)</t>
  </si>
  <si>
    <t xml:space="preserve">Аж ахуйн нэгжийн өөрийн хөрөнгөөр </t>
  </si>
  <si>
    <t>Улсын төсвийн хөрөнгөөр</t>
  </si>
  <si>
    <t>Орон нутгийн төсвийн хөрөнгөөр</t>
  </si>
  <si>
    <t xml:space="preserve"> Банкны зээл</t>
  </si>
  <si>
    <t>Гадаадын шууд хөрөнгө оруулалт</t>
  </si>
  <si>
    <t>Гадаадын зээл</t>
  </si>
  <si>
    <t>Гадаадын буцалтгүй тусламж</t>
  </si>
  <si>
    <t>Биет хөрөнгө</t>
  </si>
  <si>
    <t>Үүнээс: Орон сууцны барилга</t>
  </si>
  <si>
    <t>Авто зам</t>
  </si>
  <si>
    <t>Машин,тоног төхөөрөмж</t>
  </si>
  <si>
    <t>Компьютер,бусад хөрөнгө</t>
  </si>
  <si>
    <t>Биологийн хөрөнгө</t>
  </si>
  <si>
    <t>Бусад биет хөрөнгө</t>
  </si>
  <si>
    <t>Үүнээс:ХОЗҮХХ</t>
  </si>
  <si>
    <t>1.1.0</t>
  </si>
  <si>
    <t>Биет хөрөнгийн дүн:</t>
  </si>
  <si>
    <t>Компьютер,программ хангамж</t>
  </si>
  <si>
    <t>Үүнээс:Прогром хангамж</t>
  </si>
  <si>
    <t>Мэдээллийн сан</t>
  </si>
  <si>
    <t>2.7.1</t>
  </si>
  <si>
    <t>Үүнээс:Зураг төсвийн ажил,ТЭЗҮ боловсруулах туршилт судалгаа</t>
  </si>
  <si>
    <t>Биет бус хөрөнгийн дүн:</t>
  </si>
  <si>
    <t>Хайгуул үнэлгээний хөрөнгө</t>
  </si>
  <si>
    <t>Үүнээс: Биет хөрөнгө</t>
  </si>
  <si>
    <t xml:space="preserve">Биет бус хөрөнгө </t>
  </si>
  <si>
    <t>Нийт хөрөнгө:</t>
  </si>
  <si>
    <t>ХОЗҮХХ-Хөрөнгө оруулалтын зориулалттай үл хөдлөх хөрөнгө</t>
  </si>
  <si>
    <t>Андеррайтер</t>
  </si>
  <si>
    <t>Үнэт цаасны зах зээлд хөрөнгө оруулалтын зөвлөх</t>
  </si>
  <si>
    <t>Брокер, дилерийн үйл ажиллагаа</t>
  </si>
  <si>
    <t>12. УРТ ХУГАЦААТ ХӨРӨНГӨ ОРУУЛАЛТ</t>
  </si>
  <si>
    <t>13. ХӨРӨНГӨ ОРУУЛАЛТЫН ЗОРИУЛАЛТТАЙ ҮЛ ХӨДЛӨХ ХӨРӨНГӨ</t>
  </si>
  <si>
    <t>14. БУСАД ЭРГЭЛТИЙН БУС ХӨРӨНГӨ</t>
  </si>
  <si>
    <t>15. ӨР ТӨЛБӨР</t>
  </si>
  <si>
    <t>15.1 Дансны өглөг</t>
  </si>
  <si>
    <t xml:space="preserve">15.2 Татварын өр </t>
  </si>
  <si>
    <t>15.3 Богино хугацаат зээл</t>
  </si>
  <si>
    <t>15.4 Бусад богино хугацаат өр төлбөр</t>
  </si>
  <si>
    <t>15.5 Урт хугацаат зээл болон бусад урт хугацаат өр төлбөр</t>
  </si>
  <si>
    <t>16. ЭЗДИЙН ӨМЧ</t>
  </si>
  <si>
    <t>16.1 Өмч</t>
  </si>
  <si>
    <t>16.2 Хөрөнгийн дахин үнэлгээний нэмэгдэл</t>
  </si>
  <si>
    <t>16.3 Гадаад валютын хөрвүүлэлтийн нөөц</t>
  </si>
  <si>
    <t xml:space="preserve">16.4 Эздийн өмчийн бусад хэсэг </t>
  </si>
  <si>
    <t>17. ҮЙЛ АЖИЛЛАГААНЫ ОРЛОГО</t>
  </si>
  <si>
    <t>Үйл ажиллагааны нийт орлого</t>
  </si>
  <si>
    <t>18. БУСАД ОРЛОГО, ОЛЗ (ГАРЗ), АШИГ (АЛДАГДАЛ)</t>
  </si>
  <si>
    <t>18.1 Бусад орлого</t>
  </si>
  <si>
    <t>18.2 Гадаад валютын ханшийн зөрүүний олз, гарз</t>
  </si>
  <si>
    <t>19. ЗАРДАЛ</t>
  </si>
  <si>
    <t>БорМар</t>
  </si>
  <si>
    <t>ЕрУд</t>
  </si>
  <si>
    <t>19.1 Борлуулалт маркетингийн болон ерөнхий удирдлагын зардлууд</t>
  </si>
  <si>
    <t>19.2 Бусад зардал</t>
  </si>
  <si>
    <t>19.3 Цалингийн зардал</t>
  </si>
  <si>
    <t>20. ОРЛОГЫН ТАТВАРЫН ЗАРДАЛ</t>
  </si>
  <si>
    <t>21. ХОЛБООТОЙ ТАЛУУДТАЙ ХИЙСЭН АЖИЛ ГҮЙЛГЭЭ</t>
  </si>
  <si>
    <t>21.1 Толгой компани, хамгийн дээд хяналт тавигч компани, хувь хүний талаарх мэдээлэл****</t>
  </si>
  <si>
    <t>21.2 Тэргүүлэх удирдлагын бүрэлдэхүүнд олгосон нөхөн олговрын тухай мэдээлэл</t>
  </si>
  <si>
    <t>21.3 Холбоотой талуудтай хийсэн ажил гүйлгээ</t>
  </si>
  <si>
    <t xml:space="preserve">22. БОЛЗОШГҮЙ ХӨРӨНГӨ БА ӨР ТӨЛБӨР </t>
  </si>
  <si>
    <t>23. ТАЙЛАГНАЛЫН ҮЕИЙН ДАРААХ ҮЙЛ ЯВЦ</t>
  </si>
  <si>
    <t>24. ХӨРӨНГӨ ОРУУЛАЛТ</t>
  </si>
  <si>
    <t>Гүйлгээ баланс</t>
  </si>
  <si>
    <t>ЕВРАЗИАКАПИТАЛ ХОЛДИНГ ХК</t>
  </si>
  <si>
    <t>Тайлант үе:</t>
  </si>
  <si>
    <t>Дансны зориулалт</t>
  </si>
  <si>
    <t xml:space="preserve">Дансны </t>
  </si>
  <si>
    <t>Валютын</t>
  </si>
  <si>
    <t>Гүйлгээ</t>
  </si>
  <si>
    <t>дугаар</t>
  </si>
  <si>
    <t>төрөл</t>
  </si>
  <si>
    <t>Дебет</t>
  </si>
  <si>
    <t>Кредит</t>
  </si>
  <si>
    <t>Касс дахь бэлэн мөнгө</t>
  </si>
  <si>
    <t>Кассанд байгаа бэлэн мөнгө (төгрөг)</t>
  </si>
  <si>
    <t>1001-00-000-000</t>
  </si>
  <si>
    <t>MNT</t>
  </si>
  <si>
    <t xml:space="preserve">Бүлгийн дүн : </t>
  </si>
  <si>
    <t>Харилцахад байгаа мөнгө</t>
  </si>
  <si>
    <t>Харилцахад  байгаа бэлэн мөнгө (төгрөг)</t>
  </si>
  <si>
    <t>1101-00-000-000</t>
  </si>
  <si>
    <t>ХХБАНК ТӨГРӨГ</t>
  </si>
  <si>
    <t>1101-00-000-001</t>
  </si>
  <si>
    <t>Харилцахад байгаа валют /USD/</t>
  </si>
  <si>
    <t>1102-00-000-000</t>
  </si>
  <si>
    <t>USD</t>
  </si>
  <si>
    <t>Харилцахад байгаа бэлэн мөнгө (euro)</t>
  </si>
  <si>
    <t>1102-00-000-001</t>
  </si>
  <si>
    <t>EUR</t>
  </si>
  <si>
    <t>Дансны авлага /Байгууллага/</t>
  </si>
  <si>
    <t>1201-00-000-000</t>
  </si>
  <si>
    <t>Хүмүүсээс авах авлага</t>
  </si>
  <si>
    <t>Хувь хүмүүсээс авах авлага</t>
  </si>
  <si>
    <t>1201-00-000-002</t>
  </si>
  <si>
    <t>1208-00-000-001</t>
  </si>
  <si>
    <t>Татварын авлага</t>
  </si>
  <si>
    <t>1209-00-000-006</t>
  </si>
  <si>
    <t>1301-00-000-000</t>
  </si>
  <si>
    <t>Үнэт цаасны бодит үнэ цэнийн тохируулга (+,-)</t>
  </si>
  <si>
    <t>1302-00-000-000</t>
  </si>
  <si>
    <t>Түргэн борлогдох үнэт цаас</t>
  </si>
  <si>
    <t>1303-00-000-000</t>
  </si>
  <si>
    <t>Үнэлгээний хэрэгжээгүй олз/гарз</t>
  </si>
  <si>
    <t>1304-00-000-000</t>
  </si>
  <si>
    <t>Шатах тослох материал</t>
  </si>
  <si>
    <t>Шатлах тослох материал</t>
  </si>
  <si>
    <t>1601-00-000-000</t>
  </si>
  <si>
    <t>Агуулахад байгаа хангамжийн материал</t>
  </si>
  <si>
    <t>1605-00-000-000</t>
  </si>
  <si>
    <t>Урьдчилж төлсөн тооцоо</t>
  </si>
  <si>
    <t>1801-00-000-000</t>
  </si>
  <si>
    <t>2003-00-000-000</t>
  </si>
  <si>
    <t>2005-00-000-000</t>
  </si>
  <si>
    <t>Бусад хөрөнгө</t>
  </si>
  <si>
    <t>2006-00-000-000</t>
  </si>
  <si>
    <t>Компьютер дагалдах хэрэгсэл</t>
  </si>
  <si>
    <t>2010-00-000-000</t>
  </si>
  <si>
    <t>Тавилга эд хогшил (Хуримтлагдсан элэгдэл)</t>
  </si>
  <si>
    <t>2013-00-000-000</t>
  </si>
  <si>
    <t>Тээврийн хэрэгсэл (Хуримтлагдсан элэгдэл)</t>
  </si>
  <si>
    <t>2015-00-000-000</t>
  </si>
  <si>
    <t>Бусад үндсэн хөрөнгө (Хуримтлагдсан элэгдэл )</t>
  </si>
  <si>
    <t>2016-00-000-000</t>
  </si>
  <si>
    <t>Компьютер дагалдах хэрэгсэл (Хуримтлагдсан элэгдэл)</t>
  </si>
  <si>
    <t>2020-00-000-000</t>
  </si>
  <si>
    <t>3101-00-000-000</t>
  </si>
  <si>
    <t>3101-00-000-003</t>
  </si>
  <si>
    <t>Хүмүүст өгөх өглөг</t>
  </si>
  <si>
    <t>Ажилчдад өгөх өглөг</t>
  </si>
  <si>
    <t>3101-00-000-001</t>
  </si>
  <si>
    <t>Татварын өглөг</t>
  </si>
  <si>
    <t>Цалингийн өглөг</t>
  </si>
  <si>
    <t>3104-00-000-000</t>
  </si>
  <si>
    <t>НДШ өглөг</t>
  </si>
  <si>
    <t>3106-00-000-000</t>
  </si>
  <si>
    <t>Байгууллагад өгөх өглөг</t>
  </si>
  <si>
    <t>Байгууллага хоорондын тооцоо</t>
  </si>
  <si>
    <t>3110-00-000-001</t>
  </si>
  <si>
    <t>Бусад өглөг</t>
  </si>
  <si>
    <t>Бусад богино хугацаат өглөг</t>
  </si>
  <si>
    <t>3111-00-000-000</t>
  </si>
  <si>
    <t>ХАОАТ-ын өглөг</t>
  </si>
  <si>
    <t>3114-00-000-000</t>
  </si>
  <si>
    <t>бусад урт хугацаат өглөг</t>
  </si>
  <si>
    <t>3303-00-000-000</t>
  </si>
  <si>
    <t>Хувийн өмч</t>
  </si>
  <si>
    <t>4102-00-000-000</t>
  </si>
  <si>
    <t>дахин үнэлгээний нөөц</t>
  </si>
  <si>
    <t>Дахин үнэлгээний нөөц</t>
  </si>
  <si>
    <t>4302-00-000-000</t>
  </si>
  <si>
    <t>тайлант үеийн хуримтлагдсан ашиг</t>
  </si>
  <si>
    <t>4401-00-000-000</t>
  </si>
  <si>
    <t>Өмнөх үеийн хуримтлагдсан ашиг</t>
  </si>
  <si>
    <t>4402-00-000-000</t>
  </si>
  <si>
    <t>Үндсэн үйл ажиллагааны борлуулалт</t>
  </si>
  <si>
    <t>Арилжаалсан үнэт цаасны орлого</t>
  </si>
  <si>
    <t>5100-00-000-001</t>
  </si>
  <si>
    <t>Үзүүлсэн ажил үйлчилгээний борлуулалт</t>
  </si>
  <si>
    <t>Үзүүлсэн ажил үйлчилгээний орлого</t>
  </si>
  <si>
    <t>5101-00-000-000</t>
  </si>
  <si>
    <t>Цалин хөлс, шагнал</t>
  </si>
  <si>
    <t>7001-00-001-000</t>
  </si>
  <si>
    <t>Нийгмийн даатгалын шимтгэл</t>
  </si>
  <si>
    <t>Нийгмийн даатгалын зардал</t>
  </si>
  <si>
    <t>7002-00-002-000</t>
  </si>
  <si>
    <t>Элэгдэлийн зардал</t>
  </si>
  <si>
    <t>Элэгдлийн  зардал</t>
  </si>
  <si>
    <t>7009-00-009-000</t>
  </si>
  <si>
    <t>7010-00-010-000</t>
  </si>
  <si>
    <t>Интернетийн зардал</t>
  </si>
  <si>
    <t>7010-00-010-001</t>
  </si>
  <si>
    <t>7015-00-015-000</t>
  </si>
  <si>
    <t>Шимтгэл хураамжийн зардал</t>
  </si>
  <si>
    <t>7018-00-000-000</t>
  </si>
  <si>
    <t>Шимтгэл хураамжийн зардал ҮЦТТТ</t>
  </si>
  <si>
    <t>7018-00-000-001</t>
  </si>
  <si>
    <t>Шимтгэл хураамжийн зардал МХБ</t>
  </si>
  <si>
    <t>7018-00-000-002</t>
  </si>
  <si>
    <t>7022-00-022-000</t>
  </si>
  <si>
    <t>Бусдаар гүйцэтгүүлсэн ажил, үйлчилгээний хөлс</t>
  </si>
  <si>
    <t>7027-00-027-000</t>
  </si>
  <si>
    <t>Ханшийн тэгшитгэлийн алдагдал</t>
  </si>
  <si>
    <t>Ханшны тэгштгэлийн алдагдал</t>
  </si>
  <si>
    <t>8405-00-000-000</t>
  </si>
  <si>
    <t>Ханшийн тэгшитгэлийн ашиг</t>
  </si>
  <si>
    <t>Ханшийн тэгштгэлийн ашиг</t>
  </si>
  <si>
    <t>8505-00-000-000</t>
  </si>
  <si>
    <t>Валютын ханшын зөрүүнээс алдсан гарз</t>
  </si>
  <si>
    <t>Валютын ханшны зөрүүний гарз</t>
  </si>
  <si>
    <t>8705-00-000-000</t>
  </si>
  <si>
    <t>Үндсэн хөрөнгө данснаас хассан, худалдсаны ашиг</t>
  </si>
  <si>
    <t>Үндсэн хөрөнгө данснаас хассаны олз</t>
  </si>
  <si>
    <t>8804-00-000-000</t>
  </si>
  <si>
    <t>Орлого зарлагын нэгдсэн данс</t>
  </si>
  <si>
    <t>9201-00-000-000</t>
  </si>
  <si>
    <t>НИЙТ ДҮН:</t>
  </si>
  <si>
    <t>Шалгасан нягтлан бодогч: .................................................... /                                           /</t>
  </si>
  <si>
    <t>Хэвлэсэн огноо:</t>
  </si>
  <si>
    <t>Хуудас:</t>
  </si>
  <si>
    <t>1/1</t>
  </si>
  <si>
    <r>
      <t xml:space="preserve">****- НББОУС- 24 </t>
    </r>
    <r>
      <rPr>
        <i/>
        <sz val="9"/>
        <color theme="1"/>
        <rFont val="Times New Roman"/>
        <family val="1"/>
      </rPr>
      <t>Холбоотой талуудын тодруулга</t>
    </r>
    <r>
      <rPr>
        <sz val="9"/>
        <color theme="1"/>
        <rFont val="Times New Roman"/>
        <family val="1"/>
      </rPr>
      <t>-д заасны дагуу тодруулна.</t>
    </r>
  </si>
  <si>
    <t xml:space="preserve">Утас:       Факс: </t>
  </si>
  <si>
    <t>2021 оны 12 сарын 31</t>
  </si>
  <si>
    <t>2021 оны 12-р сарын 31-ний үлдэгдэл</t>
  </si>
  <si>
    <t>2021/01/01 - 2021/12/31</t>
  </si>
  <si>
    <t>Харилцахад байгаа бэлэн мөнгө (валют)</t>
  </si>
  <si>
    <t>1102-00-001-000</t>
  </si>
  <si>
    <t>1201-00-000-020</t>
  </si>
  <si>
    <t>Байгууллагаас авах авлага</t>
  </si>
  <si>
    <t>1207-00-000-001</t>
  </si>
  <si>
    <t>1208-00-000-000</t>
  </si>
  <si>
    <t>3101-00-001-000</t>
  </si>
  <si>
    <t>Хувь хүмүүст өгөх өглөг</t>
  </si>
  <si>
    <t>3101-00-000-020</t>
  </si>
  <si>
    <t>Зар сурталчилгаа сургалт семенар</t>
  </si>
  <si>
    <t>7013-00-013-000</t>
  </si>
  <si>
    <t>Хангамжийн материал зардал</t>
  </si>
  <si>
    <t>7021-00-021-000</t>
  </si>
  <si>
    <t>7027-00-000-002</t>
  </si>
  <si>
    <t>Үндсэн хөрөнгө худалдсаны, данснаас хассаны алдагдал</t>
  </si>
  <si>
    <t>Үндсэн хөрөнгө данснаас хассаны гарз</t>
  </si>
  <si>
    <t>8704-00-000-000</t>
  </si>
  <si>
    <t>Валютын ханшын зөрүүнээс олсон олз</t>
  </si>
  <si>
    <t>Валютын ханшийн зөрүүнээс олсон олз</t>
  </si>
  <si>
    <t>8803-00-000-000</t>
  </si>
  <si>
    <t>1102-00-000-003</t>
  </si>
  <si>
    <t>1102-00-000-004</t>
  </si>
  <si>
    <t>Засвар үйлчилгээний зардал</t>
  </si>
  <si>
    <t>7003-00-003-000</t>
  </si>
  <si>
    <t>7011-00-011-000</t>
  </si>
  <si>
    <t>7025-00-025-000</t>
  </si>
  <si>
    <t>Татварын зардал</t>
  </si>
  <si>
    <t>Төсөвт төлсөн АТБӨЯТХ-ийн татвар</t>
  </si>
  <si>
    <t>7028-00-028-000</t>
  </si>
  <si>
    <t>Б</t>
  </si>
  <si>
    <t>2022 ОНЫ 1-Р УЛИРЛЫН</t>
  </si>
  <si>
    <t>2022 оны 1-р улирлын санхүүгийн тайлангийн</t>
  </si>
  <si>
    <t>2022 оны 03 сарын 31 өдөр</t>
  </si>
  <si>
    <t>Гүйцэтгэх захирал________________  (Р.Отгонбат)</t>
  </si>
  <si>
    <r>
      <t>Захирал Р.Отгонбат, ерөнхий нягтлан бодогч ......</t>
    </r>
    <r>
      <rPr>
        <sz val="11"/>
        <color indexed="8"/>
        <rFont val="Times New Roman"/>
        <family val="1"/>
      </rPr>
      <t xml:space="preserve">бид манай аж ахуйн нэгжийн 2022 оны 3 сарын 31-ны өдрөөр тасалбар  </t>
    </r>
  </si>
  <si>
    <t>2022 оны 3 сарын 31</t>
  </si>
  <si>
    <t>2021 оны 01-р сарын 01-ны үлдэгдэл</t>
  </si>
  <si>
    <t>2022 оны 3-р сарын 31-ний үлдэгдэл</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</si>
</sst>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quot;₮&quot;;[Red]\-#,##0&quot;₮&quot;"/>
    <numFmt numFmtId="165" formatCode="#,##0.00&quot;₮&quot;;\-#,##0.00&quot;₮&quot;"/>
    <numFmt numFmtId="166" formatCode="#,##0.00&quot;₮&quot;;[Red]\-#,##0.00&quot;₮&quot;"/>
    <numFmt numFmtId="167" formatCode="_-* #,##0.00&quot;₮&quot;_-;\-* #,##0.00&quot;₮&quot;_-;_-* &quot;-&quot;??&quot;₮&quot;_-;_-@_-"/>
    <numFmt numFmtId="168" formatCode="_-* #,##0.00_₮_-;\-* #,##0.00_₮_-;_-* &quot;-&quot;??_₮_-;_-@_-"/>
    <numFmt numFmtId="169" formatCode="_-* #,##0.00_-;\-* #,##0.00_-;_-* &quot;-&quot;??_-;_-@_-"/>
    <numFmt numFmtId="170" formatCode="mm/dd/yy;@"/>
    <numFmt numFmtId="171" formatCode="_(* #,##0_);_(* \(#,##0\);_(* &quot;-&quot;??_);_(@_)"/>
    <numFmt numFmtId="172" formatCode="_(* #,##0.00_);_(* \(#,##0.00\);_(* &quot;-&quot;?_);_(@_)"/>
    <numFmt numFmtId="173" formatCode="#,##0.0"/>
    <numFmt numFmtId="174" formatCode="_-[$€]* #,##0.00_-;\-[$€]* #,##0.00_-;_-[$€]* &quot;-&quot;??_-;_-@_-"/>
    <numFmt numFmtId="175" formatCode="_-* #,##0.0_₮_-;\-* #,##0.0_₮_-;_-* &quot;-&quot;??_₮_-;_-@_-"/>
    <numFmt numFmtId="176" formatCode="#,##0%"/>
    <numFmt numFmtId="177" formatCode="#,##0.0%"/>
    <numFmt numFmtId="178" formatCode="_-* #,##0_₮_-;\-* #,##0_₮_-;_-* &quot;-&quot;??_₮_-;_-@_-"/>
    <numFmt numFmtId="179" formatCode="[$-409]mmmmm;@"/>
    <numFmt numFmtId="180" formatCode="#,##0.0000000;#,##0.0000000"/>
    <numFmt numFmtId="181" formatCode="m/d/yyyy&quot;  &quot;h\:mm\:ss\ AM/PM"/>
    <numFmt numFmtId="182" formatCode="[$-409]d\-mmm;@"/>
    <numFmt numFmtId="183" formatCode="_(* #,##0.00_);_(* \(#,##0.00\);_(* \-_);_(@_)"/>
    <numFmt numFmtId="184" formatCode="#,##0.00_);\-#,##0.00"/>
    <numFmt numFmtId="185" formatCode="[$-F400]h:mm:ss\ AM/PM"/>
    <numFmt numFmtId="186" formatCode="0.0%_);\(0.0%\)"/>
    <numFmt numFmtId="187" formatCode="&quot;$&quot;#,##0_);[Red]\(&quot;$&quot;#,##0\);&quot;$&quot;0_);@_)"/>
    <numFmt numFmtId="188" formatCode="#,##0;\(#,##0\)"/>
    <numFmt numFmtId="189" formatCode="#,##0.0;\(#,##0.0\)"/>
    <numFmt numFmtId="190" formatCode="&quot;£&quot;#,##0.000_);&quot;£&quot;\(#,##0.000\)"/>
    <numFmt numFmtId="191" formatCode="&quot;$&quot;#,##0\ ;\(&quot;$&quot;#,##0\)"/>
    <numFmt numFmtId="192" formatCode="#,##0\ ;\(#,##0\);&quot;-&quot;??"/>
    <numFmt numFmtId="193" formatCode="#,##0.0\ ;\(#,##0.0\);&quot;-&quot;??"/>
    <numFmt numFmtId="194" formatCode="#,##0.00\ ;\(#,##0.00\);&quot;-&quot;??"/>
    <numFmt numFmtId="195" formatCode="\€#,##0.000_);\€\(#,##0.000\)"/>
    <numFmt numFmtId="196" formatCode="_-[$€-2]* #,##0.00_-;\-[$€-2]* #,##0.00_-;_-[$€-2]* &quot;-&quot;??_-"/>
    <numFmt numFmtId="197" formatCode="#,###,##0.00;\(#,###,##0.00\)"/>
    <numFmt numFmtId="198" formatCode="&quot;$&quot;#,###,##0.00;\(&quot;$&quot;#,###,##0.00\)"/>
    <numFmt numFmtId="199" formatCode="#,###.00%;\(#,##0.00%\)"/>
    <numFmt numFmtId="200" formatCode="_-&quot;$&quot;* #,##0_-;\-&quot;$&quot;* #,##0_-;_-&quot;$&quot;* &quot;-&quot;_-;_-@_-"/>
    <numFmt numFmtId="201" formatCode="_-&quot;$&quot;* #,##0.00_-;\-&quot;$&quot;* #,##0.00_-;_-&quot;$&quot;* &quot;-&quot;??_-;_-@_-"/>
    <numFmt numFmtId="202" formatCode="General_)"/>
    <numFmt numFmtId="203" formatCode="#,##0.0&quot; x&quot;_);\(#,##0.0\)&quot; x&quot;"/>
    <numFmt numFmtId="204" formatCode="_ #,###_-;\-\(#,##0\)\-;_-* &quot;0,000&quot;?;_-@_-"/>
    <numFmt numFmtId="205" formatCode="#,##0.00;[Red]\(#,##0.00\)"/>
    <numFmt numFmtId="206" formatCode="0_%_);\(0\)_%;0_%_);@_%_)"/>
    <numFmt numFmtId="207" formatCode="_-* #,##0.00_р_._-;\-* #,##0.00_р_._-;_-* &quot;-&quot;??_р_._-;_-@_-"/>
    <numFmt numFmtId="208" formatCode="_(* #,##0.0_);_(* \(#,##0.0\);_(* &quot;-&quot;??_);_(@_)"/>
    <numFmt numFmtId="209" formatCode="_(* #,##0.000_);_(* \(#,##0.000\);_(* &quot;-&quot;??_);_(@_)"/>
    <numFmt numFmtId="210" formatCode="#,##0.000000000"/>
    <numFmt numFmtId="211" formatCode="\ \ \ @"/>
    <numFmt numFmtId="212" formatCode="_ * #,##0.00_)_T_ ;_ * \(#,##0.00\)_T_ ;_ * &quot;-&quot;??_)_T_ ;_ @_ "/>
    <numFmt numFmtId="213" formatCode="_ * #,##0_)_T_ ;_ * \(#,##0\)_T_ ;_ * &quot;-&quot;??_)_T_ ;_ @_ "/>
  </numFmts>
  <fonts count="223">
    <font>
      <sz val="10"/>
      <name val="Arial Mo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Mon"/>
      <family val="2"/>
    </font>
    <font>
      <sz val="10"/>
      <name val="Arial"/>
      <family val="2"/>
    </font>
    <font>
      <sz val="10"/>
      <name val="Arial Mon"/>
      <family val="2"/>
    </font>
    <font>
      <sz val="10"/>
      <name val="Arial"/>
      <family val="2"/>
    </font>
    <font>
      <sz val="10"/>
      <name val="Arial"/>
      <family val="2"/>
    </font>
    <font>
      <b/>
      <sz val="10"/>
      <name val="Arial"/>
      <family val="2"/>
      <charset val="204"/>
    </font>
    <font>
      <sz val="10"/>
      <name val="Arial"/>
      <family val="2"/>
      <charset val="204"/>
    </font>
    <font>
      <sz val="10"/>
      <name val="Times New Roman"/>
      <family val="1"/>
    </font>
    <font>
      <sz val="11"/>
      <color indexed="8"/>
      <name val="Calibri"/>
      <family val="2"/>
      <charset val="1"/>
    </font>
    <font>
      <sz val="11"/>
      <color indexed="9"/>
      <name val="Calibri"/>
      <family val="2"/>
      <charset val="1"/>
    </font>
    <font>
      <b/>
      <sz val="14"/>
      <name val="Helv"/>
    </font>
    <font>
      <sz val="11"/>
      <color indexed="20"/>
      <name val="Calibri"/>
      <family val="2"/>
      <charset val="1"/>
    </font>
    <font>
      <b/>
      <sz val="11"/>
      <color indexed="52"/>
      <name val="Calibri"/>
      <family val="2"/>
      <charset val="1"/>
    </font>
    <font>
      <b/>
      <sz val="11"/>
      <color indexed="9"/>
      <name val="Calibri"/>
      <family val="2"/>
      <charset val="1"/>
    </font>
    <font>
      <sz val="11"/>
      <color indexed="8"/>
      <name val="Calibri"/>
      <family val="2"/>
    </font>
    <font>
      <i/>
      <sz val="11"/>
      <color indexed="23"/>
      <name val="Calibri"/>
      <family val="2"/>
      <charset val="1"/>
    </font>
    <font>
      <b/>
      <u/>
      <sz val="16"/>
      <name val="Helv"/>
    </font>
    <font>
      <sz val="14"/>
      <name val="Tms Rmn"/>
    </font>
    <font>
      <sz val="10"/>
      <name val="Helv"/>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b/>
      <sz val="11"/>
      <color indexed="63"/>
      <name val="Calibri"/>
      <family val="2"/>
      <charset val="1"/>
    </font>
    <font>
      <b/>
      <sz val="12"/>
      <name val="Helv"/>
    </font>
    <font>
      <b/>
      <sz val="10"/>
      <name val="Helv"/>
    </font>
    <font>
      <b/>
      <sz val="9"/>
      <name val="Helv"/>
    </font>
    <font>
      <b/>
      <sz val="18"/>
      <color indexed="56"/>
      <name val="Cambria"/>
      <family val="2"/>
      <charset val="1"/>
    </font>
    <font>
      <b/>
      <sz val="11"/>
      <color indexed="8"/>
      <name val="Calibri"/>
      <family val="2"/>
      <charset val="1"/>
    </font>
    <font>
      <sz val="11"/>
      <color indexed="10"/>
      <name val="Calibri"/>
      <family val="2"/>
      <charset val="1"/>
    </font>
    <font>
      <sz val="10"/>
      <name val="Arial"/>
      <family val="2"/>
    </font>
    <font>
      <sz val="10"/>
      <name val="System"/>
      <family val="2"/>
    </font>
    <font>
      <sz val="9"/>
      <name val="Times New Roman"/>
      <family val="1"/>
    </font>
    <font>
      <b/>
      <sz val="10"/>
      <name val="Times New Roman"/>
      <family val="1"/>
    </font>
    <font>
      <sz val="12"/>
      <name val="Times New Roman"/>
      <family val="1"/>
    </font>
    <font>
      <sz val="10"/>
      <name val="Times New Roman Mon"/>
      <family val="1"/>
    </font>
    <font>
      <u/>
      <sz val="10"/>
      <color indexed="12"/>
      <name val="Arial Mon"/>
      <family val="2"/>
    </font>
    <font>
      <sz val="10"/>
      <color indexed="8"/>
      <name val="Arial Mon"/>
      <family val="2"/>
    </font>
    <font>
      <sz val="11"/>
      <color indexed="8"/>
      <name val="Arial"/>
      <family val="2"/>
    </font>
    <font>
      <sz val="12"/>
      <name val="宋体"/>
      <charset val="134"/>
    </font>
    <font>
      <sz val="10"/>
      <name val="Verdana"/>
      <family val="2"/>
      <charset val="204"/>
    </font>
    <font>
      <sz val="10"/>
      <color indexed="8"/>
      <name val="Arial"/>
      <family val="2"/>
      <charset val="204"/>
    </font>
    <font>
      <sz val="11"/>
      <color theme="1"/>
      <name val="Calibri"/>
      <family val="2"/>
      <charset val="204"/>
      <scheme val="minor"/>
    </font>
    <font>
      <sz val="10"/>
      <color indexed="8"/>
      <name val="Arial"/>
      <family val="2"/>
    </font>
    <font>
      <b/>
      <sz val="12"/>
      <color indexed="8"/>
      <name val="Arial"/>
      <family val="2"/>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sz val="11"/>
      <color theme="1"/>
      <name val="Calibri"/>
      <family val="2"/>
      <charset val="1"/>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8"/>
      <name val="Times New Roman Mon"/>
      <family val="1"/>
    </font>
    <font>
      <b/>
      <sz val="8"/>
      <color indexed="8"/>
      <name val="Arial Mon"/>
      <family val="2"/>
    </font>
    <font>
      <sz val="6"/>
      <color indexed="8"/>
      <name val="Arial Mon"/>
      <family val="2"/>
    </font>
    <font>
      <sz val="10"/>
      <color indexed="8"/>
      <name val="Times New Roman Mon"/>
      <family val="1"/>
    </font>
    <font>
      <b/>
      <sz val="7"/>
      <color indexed="8"/>
      <name val="Arial Mon"/>
      <family val="2"/>
    </font>
    <font>
      <sz val="8"/>
      <color indexed="8"/>
      <name val="Arial Mon"/>
      <family val="2"/>
    </font>
    <font>
      <sz val="7"/>
      <color indexed="8"/>
      <name val="Arial Mon"/>
      <family val="2"/>
    </font>
    <font>
      <b/>
      <sz val="18"/>
      <color indexed="56"/>
      <name val="Cambria"/>
      <family val="2"/>
    </font>
    <font>
      <b/>
      <sz val="11"/>
      <color indexed="8"/>
      <name val="Calibri"/>
      <family val="2"/>
    </font>
    <font>
      <sz val="11"/>
      <color indexed="10"/>
      <name val="Calibri"/>
      <family val="2"/>
    </font>
    <font>
      <sz val="10"/>
      <name val="Arial Mon"/>
      <family val="2"/>
    </font>
    <font>
      <sz val="10"/>
      <color indexed="8"/>
      <name val="Arial"/>
      <family val="2"/>
    </font>
    <font>
      <sz val="11"/>
      <color indexed="8"/>
      <name val="Calibri"/>
      <family val="2"/>
      <charset val="204"/>
    </font>
    <font>
      <sz val="10"/>
      <name val="Palatino"/>
      <family val="1"/>
    </font>
    <font>
      <b/>
      <sz val="11"/>
      <name val="Arial"/>
      <family val="2"/>
    </font>
    <font>
      <sz val="10"/>
      <color indexed="12"/>
      <name val="Arial"/>
      <family val="2"/>
    </font>
    <font>
      <sz val="10"/>
      <color indexed="12"/>
      <name val="Arial"/>
      <family val="2"/>
      <charset val="204"/>
    </font>
    <font>
      <sz val="10"/>
      <color indexed="50"/>
      <name val="MS Sans Serif"/>
      <family val="2"/>
    </font>
    <font>
      <sz val="10"/>
      <name val="Helvetica"/>
      <family val="2"/>
    </font>
    <font>
      <sz val="10"/>
      <color indexed="12"/>
      <name val="Helvetica"/>
      <family val="2"/>
    </font>
    <font>
      <sz val="7"/>
      <name val="TarzanaNarrow"/>
    </font>
    <font>
      <sz val="8"/>
      <name val="Arial"/>
      <family val="2"/>
    </font>
    <font>
      <sz val="10"/>
      <name val="MS Sans Serif"/>
      <family val="2"/>
    </font>
    <font>
      <sz val="10"/>
      <color indexed="24"/>
      <name val="Arial"/>
      <family val="2"/>
    </font>
    <font>
      <sz val="10"/>
      <name val="BERNHARD"/>
    </font>
    <font>
      <sz val="12"/>
      <name val="Arial"/>
      <family val="2"/>
    </font>
    <font>
      <b/>
      <u/>
      <sz val="10"/>
      <name val="MS Sans Serif"/>
      <family val="2"/>
    </font>
    <font>
      <sz val="1"/>
      <color indexed="8"/>
      <name val="Courier"/>
      <family val="3"/>
    </font>
    <font>
      <b/>
      <sz val="12"/>
      <name val="Arial"/>
      <family val="2"/>
    </font>
    <font>
      <b/>
      <sz val="1"/>
      <color indexed="8"/>
      <name val="Courier"/>
      <family val="3"/>
    </font>
    <font>
      <sz val="11"/>
      <name val="Century Gothic"/>
      <family val="2"/>
    </font>
    <font>
      <sz val="8"/>
      <color indexed="8"/>
      <name val="Helvetica"/>
      <family val="2"/>
    </font>
    <font>
      <sz val="10"/>
      <name val="Geneva"/>
    </font>
    <font>
      <sz val="10"/>
      <color indexed="17"/>
      <name val="Times New Roman"/>
      <family val="1"/>
    </font>
    <font>
      <sz val="10"/>
      <color indexed="12"/>
      <name val="Palatino"/>
      <family val="1"/>
    </font>
    <font>
      <b/>
      <i/>
      <sz val="16"/>
      <name val="Helv"/>
    </font>
    <font>
      <b/>
      <sz val="10"/>
      <name val="TarzanaNarrow"/>
    </font>
    <font>
      <b/>
      <sz val="14"/>
      <name val="Arial"/>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sz val="16"/>
      <name val="Wingdings"/>
      <charset val="2"/>
    </font>
    <font>
      <sz val="9"/>
      <name val="Arial"/>
      <family val="2"/>
    </font>
    <font>
      <sz val="11"/>
      <color indexed="0"/>
      <name val="Arial Narrow"/>
      <family val="2"/>
    </font>
    <font>
      <sz val="12"/>
      <name val="Arial MT"/>
    </font>
    <font>
      <sz val="10"/>
      <color indexed="0"/>
      <name val="Arial"/>
      <family val="2"/>
    </font>
    <font>
      <i/>
      <sz val="11"/>
      <color indexed="0"/>
      <name val="Arial Narrow"/>
      <family val="2"/>
    </font>
    <font>
      <b/>
      <sz val="11"/>
      <color indexed="0"/>
      <name val="Arial Narrow"/>
      <family val="2"/>
    </font>
    <font>
      <i/>
      <sz val="9"/>
      <color indexed="0"/>
      <name val="Arial Narrow"/>
      <family val="2"/>
    </font>
    <font>
      <b/>
      <sz val="10"/>
      <color indexed="0"/>
      <name val="Arial"/>
      <family val="2"/>
    </font>
    <font>
      <sz val="11"/>
      <color indexed="1"/>
      <name val="Arial Narrow"/>
      <family val="2"/>
    </font>
    <font>
      <sz val="11"/>
      <color indexed="4"/>
      <name val="Arial Narrow"/>
      <family val="2"/>
    </font>
    <font>
      <b/>
      <sz val="9"/>
      <name val="Palatino"/>
      <family val="1"/>
    </font>
    <font>
      <sz val="9"/>
      <name val="Helvetica-Black"/>
    </font>
    <font>
      <sz val="7"/>
      <name val="Palatino"/>
      <family val="1"/>
    </font>
    <font>
      <sz val="10"/>
      <name val="TarzanaNarrow"/>
    </font>
    <font>
      <sz val="12"/>
      <color indexed="12"/>
      <name val="Helv"/>
    </font>
    <font>
      <sz val="12"/>
      <color indexed="12"/>
      <name val="Times New Roman"/>
      <family val="1"/>
    </font>
    <font>
      <b/>
      <sz val="10"/>
      <name val="Helvetica"/>
      <family val="2"/>
    </font>
    <font>
      <sz val="10"/>
      <color indexed="8"/>
      <name val="MS Sans Serif"/>
      <family val="2"/>
    </font>
    <font>
      <sz val="10"/>
      <name val="Arial"/>
      <family val="2"/>
    </font>
    <font>
      <sz val="11"/>
      <color indexed="8"/>
      <name val="宋体"/>
      <charset val="134"/>
    </font>
    <font>
      <sz val="11"/>
      <color indexed="9"/>
      <name val="宋体"/>
      <charset val="134"/>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sz val="10"/>
      <color theme="1"/>
      <name val="Times New Roman"/>
      <family val="1"/>
    </font>
    <font>
      <sz val="11"/>
      <color theme="1"/>
      <name val="Times New Roman"/>
      <family val="1"/>
    </font>
    <font>
      <sz val="9"/>
      <color theme="1"/>
      <name val="Times New Roman"/>
      <family val="1"/>
    </font>
    <font>
      <sz val="8"/>
      <name val="Times New Roman"/>
      <family val="1"/>
    </font>
    <font>
      <b/>
      <sz val="9"/>
      <color indexed="81"/>
      <name val="Tahoma"/>
      <family val="2"/>
    </font>
    <font>
      <sz val="9"/>
      <color indexed="81"/>
      <name val="Tahom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40"/>
      <color indexed="9"/>
      <name val="Times New Roman"/>
      <family val="1"/>
    </font>
    <font>
      <sz val="14"/>
      <name val="Times New Roman"/>
      <family val="1"/>
    </font>
    <font>
      <b/>
      <sz val="16"/>
      <name val="Times New Roman"/>
      <family val="1"/>
    </font>
    <font>
      <b/>
      <sz val="12"/>
      <name val="Times New Roman"/>
      <family val="1"/>
    </font>
    <font>
      <b/>
      <u/>
      <sz val="10"/>
      <name val="Times New Roman"/>
      <family val="1"/>
    </font>
    <font>
      <b/>
      <sz val="14"/>
      <name val="Times New Roman"/>
      <family val="1"/>
    </font>
    <font>
      <b/>
      <u/>
      <sz val="14"/>
      <name val="Times New Roman"/>
      <family val="1"/>
    </font>
    <font>
      <b/>
      <u/>
      <sz val="11"/>
      <name val="Times New Roman"/>
      <family val="1"/>
    </font>
    <font>
      <sz val="11"/>
      <name val="Times New Roman"/>
      <family val="1"/>
    </font>
    <font>
      <b/>
      <sz val="10"/>
      <color theme="1"/>
      <name val="Times New Roman"/>
      <family val="1"/>
    </font>
    <font>
      <b/>
      <sz val="12"/>
      <color theme="1"/>
      <name val="Times New Roman"/>
      <family val="1"/>
    </font>
    <font>
      <sz val="10"/>
      <color indexed="8"/>
      <name val="Times New Roman"/>
      <family val="1"/>
    </font>
    <font>
      <sz val="10"/>
      <name val="Arial"/>
      <family val="2"/>
    </font>
    <font>
      <u/>
      <sz val="10"/>
      <name val="Times New Roman"/>
      <family val="1"/>
    </font>
    <font>
      <b/>
      <sz val="11"/>
      <color theme="1"/>
      <name val="Times New Roman"/>
      <family val="1"/>
    </font>
    <font>
      <sz val="11"/>
      <color indexed="8"/>
      <name val="Times New Roman"/>
      <family val="1"/>
    </font>
    <font>
      <sz val="10"/>
      <color rgb="FFFF0000"/>
      <name val="Calibri"/>
      <family val="2"/>
    </font>
    <font>
      <b/>
      <sz val="10"/>
      <color rgb="FFFF0000"/>
      <name val="Calibri"/>
      <family val="2"/>
    </font>
    <font>
      <b/>
      <sz val="9"/>
      <name val="Times New Roman"/>
      <family val="1"/>
    </font>
    <font>
      <sz val="9"/>
      <color indexed="10"/>
      <name val="Times New Roman"/>
      <family val="1"/>
    </font>
    <font>
      <b/>
      <sz val="9"/>
      <color indexed="9"/>
      <name val="Times New Roman"/>
      <family val="1"/>
    </font>
    <font>
      <b/>
      <sz val="9"/>
      <color rgb="FFFFFFFF"/>
      <name val="Times New Roman"/>
      <family val="1"/>
    </font>
    <font>
      <sz val="9"/>
      <color rgb="FFFFFFFF"/>
      <name val="Times New Roman"/>
      <family val="1"/>
    </font>
    <font>
      <b/>
      <sz val="9"/>
      <color theme="1"/>
      <name val="Times New Roman"/>
      <family val="1"/>
    </font>
    <font>
      <sz val="8"/>
      <color theme="1"/>
      <name val="Times New Roman"/>
      <family val="1"/>
    </font>
    <font>
      <b/>
      <sz val="8"/>
      <color theme="1"/>
      <name val="Times New Roman"/>
      <family val="1"/>
    </font>
    <font>
      <i/>
      <u/>
      <sz val="9"/>
      <color theme="1"/>
      <name val="Times New Roman"/>
      <family val="1"/>
    </font>
    <font>
      <i/>
      <sz val="9"/>
      <color theme="1"/>
      <name val="Times New Roman"/>
      <family val="1"/>
    </font>
    <font>
      <sz val="9"/>
      <color rgb="FF000000"/>
      <name val="Times New Roman"/>
      <family val="1"/>
    </font>
    <font>
      <b/>
      <sz val="9"/>
      <color rgb="FF000000"/>
      <name val="Times New Roman"/>
      <family val="1"/>
    </font>
    <font>
      <sz val="11"/>
      <color rgb="FF000000"/>
      <name val="Calibri"/>
      <family val="2"/>
    </font>
    <font>
      <sz val="11"/>
      <color rgb="FF000000"/>
      <name val="Calibri"/>
    </font>
    <font>
      <sz val="8"/>
      <name val="Tahoma"/>
      <family val="2"/>
    </font>
    <font>
      <sz val="9"/>
      <color indexed="59"/>
      <name val="Times New Roman"/>
      <family val="1"/>
    </font>
    <font>
      <sz val="9"/>
      <color indexed="61"/>
      <name val="Times New Roman"/>
      <family val="1"/>
    </font>
  </fonts>
  <fills count="7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4"/>
        <bgColor indexed="64"/>
      </patternFill>
    </fill>
    <fill>
      <patternFill patternType="solid">
        <fgColor indexed="9"/>
      </patternFill>
    </fill>
    <fill>
      <patternFill patternType="solid">
        <fgColor indexed="22"/>
        <bgColor indexed="64"/>
      </patternFill>
    </fill>
    <fill>
      <patternFill patternType="solid">
        <fgColor indexed="43"/>
        <bgColor indexed="64"/>
      </patternFill>
    </fill>
    <fill>
      <patternFill patternType="gray0625"/>
    </fill>
    <fill>
      <patternFill patternType="gray0625">
        <bgColor indexed="43"/>
      </patternFill>
    </fill>
    <fill>
      <patternFill patternType="solid">
        <fgColor indexed="9"/>
        <bgColor indexed="9"/>
      </patternFill>
    </fill>
    <fill>
      <patternFill patternType="gray0625">
        <bgColor indexed="4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8"/>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bgColor indexed="64"/>
      </patternFill>
    </fill>
    <fill>
      <patternFill patternType="solid">
        <fgColor rgb="FFFFFFFF"/>
        <bgColor indexed="64"/>
      </patternFill>
    </fill>
    <fill>
      <patternFill patternType="solid">
        <fgColor theme="0" tint="-0.34998626667073579"/>
        <bgColor indexed="64"/>
      </patternFill>
    </fill>
  </fills>
  <borders count="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dotted">
        <color indexed="64"/>
      </left>
      <right style="dotted">
        <color indexed="64"/>
      </right>
      <top style="dotted">
        <color indexed="64"/>
      </top>
      <bottom style="dotted">
        <color indexed="64"/>
      </bottom>
      <diagonal/>
    </border>
    <border>
      <left/>
      <right/>
      <top style="double">
        <color indexed="64"/>
      </top>
      <bottom style="double">
        <color indexed="64"/>
      </bottom>
      <diagonal/>
    </border>
    <border>
      <left style="medium">
        <color indexed="10"/>
      </left>
      <right style="medium">
        <color indexed="10"/>
      </right>
      <top style="hair">
        <color indexed="10"/>
      </top>
      <bottom style="hair">
        <color indexed="10"/>
      </bottom>
      <diagonal/>
    </border>
    <border>
      <left style="thin">
        <color indexed="12"/>
      </left>
      <right style="thin">
        <color indexed="12"/>
      </right>
      <top style="thin">
        <color indexed="12"/>
      </top>
      <bottom style="thin">
        <color indexed="12"/>
      </bottom>
      <diagonal/>
    </border>
    <border>
      <left style="medium">
        <color indexed="64"/>
      </left>
      <right/>
      <top/>
      <bottom/>
      <diagonal/>
    </border>
    <border>
      <left style="thin">
        <color indexed="41"/>
      </left>
      <right style="thin">
        <color indexed="48"/>
      </right>
      <top style="medium">
        <color indexed="41"/>
      </top>
      <bottom style="thin">
        <color indexed="48"/>
      </bottom>
      <diagonal/>
    </border>
    <border>
      <left style="thin">
        <color indexed="23"/>
      </left>
      <right/>
      <top/>
      <bottom/>
      <diagonal/>
    </border>
    <border>
      <left style="double">
        <color indexed="64"/>
      </left>
      <right/>
      <top style="double">
        <color indexed="64"/>
      </top>
      <bottom/>
      <diagonal/>
    </border>
    <border>
      <left/>
      <right/>
      <top/>
      <bottom style="hair">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top style="thin">
        <color indexed="62"/>
      </top>
      <bottom style="double">
        <color indexed="62"/>
      </bottom>
      <diagonal/>
    </border>
    <border>
      <left/>
      <right/>
      <top style="thin">
        <color auto="1"/>
      </top>
      <bottom style="thin">
        <color auto="1"/>
      </bottom>
      <diagonal/>
    </border>
    <border>
      <left style="thin">
        <color auto="1"/>
      </left>
      <right/>
      <top style="thin">
        <color auto="1"/>
      </top>
      <bottom/>
      <diagonal/>
    </border>
    <border>
      <left style="thin">
        <color indexed="48"/>
      </left>
      <right style="thin">
        <color indexed="48"/>
      </right>
      <top style="thin">
        <color indexed="48"/>
      </top>
      <bottom style="thin">
        <color indexed="48"/>
      </bottom>
      <diagonal/>
    </border>
    <border>
      <left/>
      <right/>
      <top style="double">
        <color auto="1"/>
      </top>
      <bottom style="double">
        <color auto="1"/>
      </bottom>
      <diagonal/>
    </border>
    <border>
      <left style="thin">
        <color indexed="12"/>
      </left>
      <right style="thin">
        <color indexed="12"/>
      </right>
      <top style="thin">
        <color indexed="12"/>
      </top>
      <bottom style="thin">
        <color indexed="12"/>
      </bottom>
      <diagonal/>
    </border>
    <border>
      <left style="double">
        <color auto="1"/>
      </left>
      <right/>
      <top style="double">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style="double">
        <color indexed="64"/>
      </left>
      <right/>
      <top style="double">
        <color indexed="64"/>
      </top>
      <bottom/>
      <diagonal/>
    </border>
    <border>
      <left/>
      <right style="thin">
        <color indexed="63"/>
      </right>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dotted">
        <color indexed="64"/>
      </bottom>
      <diagonal/>
    </border>
    <border>
      <left/>
      <right/>
      <top style="dotted">
        <color indexed="12"/>
      </top>
      <bottom/>
      <diagonal/>
    </border>
    <border>
      <left/>
      <right/>
      <top/>
      <bottom style="dotted">
        <color rgb="FF0000FF"/>
      </bottom>
      <diagonal/>
    </border>
    <border>
      <left/>
      <right/>
      <top/>
      <bottom style="medium">
        <color indexed="64"/>
      </bottom>
      <diagonal/>
    </border>
    <border>
      <left/>
      <right/>
      <top style="medium">
        <color indexed="64"/>
      </top>
      <bottom/>
      <diagonal/>
    </border>
    <border>
      <left/>
      <right/>
      <top/>
      <bottom style="dotted">
        <color rgb="FF000000"/>
      </bottom>
      <diagonal/>
    </border>
    <border>
      <left/>
      <right/>
      <top style="dotted">
        <color indexed="64"/>
      </top>
      <bottom style="dotted">
        <color indexed="64"/>
      </bottom>
      <diagonal/>
    </border>
    <border>
      <left/>
      <right/>
      <top style="dotted">
        <color indexed="64"/>
      </top>
      <bottom/>
      <diagonal/>
    </border>
    <border>
      <left/>
      <right/>
      <top style="dotted">
        <color indexed="64"/>
      </top>
      <bottom style="medium">
        <color indexed="64"/>
      </bottom>
      <diagonal/>
    </border>
    <border>
      <left style="thin">
        <color indexed="63"/>
      </left>
      <right/>
      <top style="thin">
        <color indexed="63"/>
      </top>
      <bottom/>
      <diagonal/>
    </border>
    <border>
      <left style="thin">
        <color indexed="63"/>
      </left>
      <right style="thin">
        <color indexed="63"/>
      </right>
      <top style="thin">
        <color indexed="63"/>
      </top>
      <bottom/>
      <diagonal/>
    </border>
    <border>
      <left style="thin">
        <color indexed="63"/>
      </left>
      <right/>
      <top/>
      <bottom style="thin">
        <color indexed="63"/>
      </bottom>
      <diagonal/>
    </border>
    <border>
      <left style="thin">
        <color indexed="63"/>
      </left>
      <right/>
      <top style="thin">
        <color indexed="63"/>
      </top>
      <bottom style="thin">
        <color indexed="63"/>
      </bottom>
      <diagonal/>
    </border>
    <border>
      <left/>
      <right/>
      <top style="thin">
        <color indexed="63"/>
      </top>
      <bottom/>
      <diagonal/>
    </border>
    <border>
      <left style="thin">
        <color indexed="63"/>
      </left>
      <right/>
      <top/>
      <bottom/>
      <diagonal/>
    </border>
  </borders>
  <cellStyleXfs count="4642">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22" fillId="0" borderId="0" applyFont="0" applyFill="0" applyBorder="0" applyAlignment="0" applyProtection="0"/>
    <xf numFmtId="41" fontId="25" fillId="0" borderId="0" applyFont="0" applyFill="0" applyBorder="0" applyAlignment="0" applyProtection="0"/>
    <xf numFmtId="43" fontId="36" fillId="0" borderId="0" applyFont="0" applyFill="0" applyBorder="0" applyAlignment="0" applyProtection="0"/>
    <xf numFmtId="168" fontId="25"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168" fontId="25" fillId="0" borderId="0" applyFont="0" applyFill="0" applyBorder="0" applyAlignment="0" applyProtection="0"/>
    <xf numFmtId="5" fontId="23" fillId="0" borderId="0" applyFont="0" applyFill="0" applyBorder="0" applyAlignment="0" applyProtection="0"/>
    <xf numFmtId="43" fontId="25"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4" fontId="26" fillId="0" borderId="0" applyFont="0" applyFill="0" applyBorder="0" applyAlignment="0" applyProtection="0"/>
    <xf numFmtId="174" fontId="25" fillId="0" borderId="0" applyFont="0" applyFill="0" applyBorder="0" applyAlignment="0" applyProtection="0"/>
    <xf numFmtId="0" fontId="37" fillId="0" borderId="0" applyNumberFormat="0" applyFill="0" applyBorder="0" applyAlignment="0" applyProtection="0"/>
    <xf numFmtId="22" fontId="38" fillId="0" borderId="0" applyFont="0" applyFill="0" applyBorder="0" applyAlignment="0" applyProtection="0"/>
    <xf numFmtId="14" fontId="39" fillId="0" borderId="0" applyFont="0" applyFill="0" applyBorder="0" applyAlignment="0" applyProtection="0"/>
    <xf numFmtId="17" fontId="39" fillId="0" borderId="0" applyFont="0" applyFill="0" applyBorder="0" applyAlignment="0" applyProtection="0"/>
    <xf numFmtId="176" fontId="39" fillId="0" borderId="0" applyFont="0" applyFill="0" applyBorder="0" applyAlignment="0" applyProtection="0"/>
    <xf numFmtId="177" fontId="39" fillId="0" borderId="0" applyFont="0" applyFill="0" applyBorder="0" applyAlignment="0" applyProtection="0"/>
    <xf numFmtId="3" fontId="40" fillId="0" borderId="0" applyFont="0" applyFill="0" applyBorder="0" applyAlignment="0" applyProtection="0"/>
    <xf numFmtId="4" fontId="40" fillId="0" borderId="0" applyFont="0" applyFill="0" applyBorder="0" applyAlignment="0" applyProtection="0"/>
    <xf numFmtId="20" fontId="39" fillId="0" borderId="0" applyFont="0" applyFill="0" applyBorder="0" applyAlignment="0" applyProtection="0"/>
    <xf numFmtId="0" fontId="41" fillId="4" borderId="0" applyNumberFormat="0" applyBorder="0" applyAlignment="0" applyProtection="0"/>
    <xf numFmtId="0" fontId="27" fillId="0" borderId="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25" fillId="0" borderId="0"/>
    <xf numFmtId="0" fontId="25" fillId="0" borderId="0"/>
    <xf numFmtId="0" fontId="23" fillId="0" borderId="0"/>
    <xf numFmtId="0" fontId="26" fillId="0" borderId="0"/>
    <xf numFmtId="0" fontId="23" fillId="0" borderId="0"/>
    <xf numFmtId="0" fontId="25" fillId="0" borderId="0"/>
    <xf numFmtId="0" fontId="26" fillId="0" borderId="0"/>
    <xf numFmtId="0" fontId="28" fillId="0" borderId="0"/>
    <xf numFmtId="0" fontId="26" fillId="0" borderId="0"/>
    <xf numFmtId="0" fontId="28" fillId="0" borderId="0"/>
    <xf numFmtId="0" fontId="24" fillId="0" borderId="0"/>
    <xf numFmtId="0" fontId="26" fillId="23" borderId="7" applyNumberFormat="0" applyFont="0" applyAlignment="0" applyProtection="0"/>
    <xf numFmtId="0" fontId="48" fillId="20" borderId="8" applyNumberFormat="0" applyAlignment="0" applyProtection="0"/>
    <xf numFmtId="9" fontId="26" fillId="0" borderId="0" applyFont="0" applyFill="0" applyBorder="0" applyAlignment="0" applyProtection="0"/>
    <xf numFmtId="9" fontId="28" fillId="0" borderId="0" applyFont="0" applyFill="0" applyBorder="0" applyAlignment="0" applyProtection="0"/>
    <xf numFmtId="0" fontId="49" fillId="0" borderId="9" applyNumberFormat="0" applyFill="0" applyBorder="0" applyAlignment="0" applyProtection="0"/>
    <xf numFmtId="0" fontId="50" fillId="0" borderId="9" applyNumberFormat="0" applyFill="0" applyBorder="0" applyAlignment="0" applyProtection="0"/>
    <xf numFmtId="0" fontId="51" fillId="0" borderId="9" applyNumberForma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0" fontId="55" fillId="0" borderId="0"/>
    <xf numFmtId="0" fontId="23" fillId="0" borderId="0"/>
    <xf numFmtId="0" fontId="56" fillId="0" borderId="0"/>
    <xf numFmtId="0" fontId="28" fillId="0" borderId="0"/>
    <xf numFmtId="43" fontId="28" fillId="0" borderId="0" applyFont="0" applyFill="0" applyBorder="0" applyAlignment="0" applyProtection="0"/>
    <xf numFmtId="0" fontId="22" fillId="0" borderId="0">
      <protection locked="0"/>
    </xf>
    <xf numFmtId="170" fontId="60"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170" fontId="60" fillId="0" borderId="0" applyFont="0" applyFill="0" applyBorder="0" applyAlignment="0" applyProtection="0"/>
    <xf numFmtId="170" fontId="30" fillId="0" borderId="0" applyFont="0" applyFill="0" applyBorder="0" applyAlignment="0" applyProtection="0"/>
    <xf numFmtId="43" fontId="64" fillId="0" borderId="0" applyFont="0" applyFill="0" applyBorder="0" applyAlignment="0" applyProtection="0">
      <alignment vertical="center"/>
    </xf>
    <xf numFmtId="179" fontId="23" fillId="0" borderId="0" applyFont="0" applyFill="0" applyBorder="0" applyAlignment="0" applyProtection="0"/>
    <xf numFmtId="43" fontId="23" fillId="0" borderId="0" applyFont="0" applyFill="0" applyBorder="0" applyAlignment="0" applyProtection="0"/>
    <xf numFmtId="175" fontId="28"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0" fontId="22" fillId="0" borderId="0" applyFont="0" applyFill="0" applyBorder="0" applyAlignment="0" applyProtection="0"/>
    <xf numFmtId="43" fontId="28" fillId="0" borderId="0" applyFont="0" applyFill="0" applyBorder="0" applyAlignment="0" applyProtection="0"/>
    <xf numFmtId="168" fontId="23" fillId="0" borderId="0" applyFont="0" applyFill="0" applyBorder="0" applyAlignment="0" applyProtection="0"/>
    <xf numFmtId="168"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5" fontId="23" fillId="0" borderId="0" applyFont="0" applyFill="0" applyBorder="0" applyAlignment="0" applyProtection="0"/>
    <xf numFmtId="180" fontId="23" fillId="0" borderId="0" applyFont="0" applyFill="0" applyBorder="0" applyAlignment="0" applyProtection="0"/>
    <xf numFmtId="170" fontId="23" fillId="0" borderId="0" applyFont="0" applyFill="0" applyBorder="0" applyAlignment="0" applyProtection="0"/>
    <xf numFmtId="168" fontId="23" fillId="0" borderId="0" applyFont="0" applyFill="0" applyBorder="0" applyAlignment="0" applyProtection="0"/>
    <xf numFmtId="43" fontId="64" fillId="0" borderId="0" applyFont="0" applyFill="0" applyBorder="0" applyAlignment="0" applyProtection="0">
      <alignment vertical="center"/>
    </xf>
    <xf numFmtId="43" fontId="2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2" fillId="0" borderId="0" applyFont="0" applyFill="0" applyBorder="0" applyAlignment="0" applyProtection="0"/>
    <xf numFmtId="166" fontId="23" fillId="0" borderId="0" applyFont="0" applyFill="0" applyBorder="0" applyAlignment="0" applyProtection="0"/>
    <xf numFmtId="43" fontId="65"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166" fontId="28"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68" fontId="23" fillId="0" borderId="0" applyFont="0" applyFill="0" applyBorder="0" applyAlignment="0" applyProtection="0"/>
    <xf numFmtId="43" fontId="22" fillId="0" borderId="0" applyFont="0" applyFill="0" applyBorder="0" applyAlignment="0" applyProtection="0"/>
    <xf numFmtId="43" fontId="66" fillId="0" borderId="0" applyFont="0" applyFill="0" applyBorder="0" applyAlignment="0" applyProtection="0">
      <alignment vertical="top"/>
    </xf>
    <xf numFmtId="43" fontId="67" fillId="0" borderId="0" applyFont="0" applyFill="0" applyBorder="0" applyAlignment="0" applyProtection="0"/>
    <xf numFmtId="43"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3" fontId="67" fillId="0" borderId="0" applyFont="0" applyFill="0" applyBorder="0" applyAlignment="0" applyProtection="0"/>
    <xf numFmtId="5" fontId="23" fillId="0" borderId="0" applyFont="0" applyFill="0" applyBorder="0" applyAlignment="0" applyProtection="0"/>
    <xf numFmtId="43" fontId="2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182" fontId="23" fillId="0" borderId="0" applyFont="0" applyFill="0" applyBorder="0" applyAlignment="0" applyProtection="0"/>
    <xf numFmtId="43" fontId="28"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64" fillId="0" borderId="0" applyFont="0" applyFill="0" applyBorder="0" applyAlignment="0" applyProtection="0">
      <alignment vertical="center"/>
    </xf>
    <xf numFmtId="44" fontId="23" fillId="0" borderId="0" applyFont="0" applyFill="0" applyBorder="0" applyAlignment="0" applyProtection="0"/>
    <xf numFmtId="44" fontId="64" fillId="0" borderId="0" applyFont="0" applyFill="0" applyBorder="0" applyAlignment="0" applyProtection="0">
      <alignment vertical="center"/>
    </xf>
    <xf numFmtId="0" fontId="61" fillId="0" borderId="0" applyNumberFormat="0" applyFill="0" applyBorder="0" applyAlignment="0" applyProtection="0">
      <alignment vertical="top"/>
      <protection locked="0"/>
    </xf>
    <xf numFmtId="0" fontId="22" fillId="0" borderId="0">
      <alignment horizontal="left" vertical="top"/>
      <protection locked="0"/>
    </xf>
    <xf numFmtId="0" fontId="21" fillId="0" borderId="0"/>
    <xf numFmtId="0" fontId="64" fillId="0" borderId="0">
      <alignment vertical="center"/>
    </xf>
    <xf numFmtId="0" fontId="28" fillId="0" borderId="0"/>
    <xf numFmtId="0" fontId="23" fillId="0" borderId="0"/>
    <xf numFmtId="0" fontId="22" fillId="0" borderId="0"/>
    <xf numFmtId="0" fontId="66" fillId="0" borderId="0">
      <alignment vertical="top"/>
    </xf>
    <xf numFmtId="0" fontId="68" fillId="0" borderId="0">
      <alignment vertical="top"/>
    </xf>
    <xf numFmtId="0" fontId="28" fillId="0" borderId="0"/>
    <xf numFmtId="0" fontId="23" fillId="0" borderId="0"/>
    <xf numFmtId="0" fontId="28" fillId="0" borderId="0"/>
    <xf numFmtId="0" fontId="28" fillId="0" borderId="0"/>
    <xf numFmtId="0" fontId="64" fillId="0" borderId="0">
      <alignment vertical="center"/>
    </xf>
    <xf numFmtId="0" fontId="28" fillId="0" borderId="0"/>
    <xf numFmtId="0" fontId="28" fillId="0" borderId="0"/>
    <xf numFmtId="0" fontId="23" fillId="0" borderId="0"/>
    <xf numFmtId="0" fontId="23" fillId="0" borderId="0"/>
    <xf numFmtId="0" fontId="22" fillId="0" borderId="0"/>
    <xf numFmtId="0" fontId="67" fillId="0" borderId="0"/>
    <xf numFmtId="0" fontId="21" fillId="0" borderId="0"/>
    <xf numFmtId="0" fontId="22" fillId="0" borderId="0"/>
    <xf numFmtId="0" fontId="23" fillId="0" borderId="0"/>
    <xf numFmtId="0" fontId="23" fillId="0" borderId="0"/>
    <xf numFmtId="0" fontId="28" fillId="0" borderId="0"/>
    <xf numFmtId="0" fontId="66" fillId="0" borderId="0">
      <alignment vertical="top"/>
    </xf>
    <xf numFmtId="0" fontId="36" fillId="0" borderId="0"/>
    <xf numFmtId="0" fontId="21" fillId="0" borderId="0"/>
    <xf numFmtId="0" fontId="22" fillId="0" borderId="0"/>
    <xf numFmtId="0" fontId="22" fillId="0" borderId="0"/>
    <xf numFmtId="0" fontId="22" fillId="0" borderId="0"/>
    <xf numFmtId="0" fontId="23" fillId="0" borderId="0"/>
    <xf numFmtId="0" fontId="28" fillId="0" borderId="0"/>
    <xf numFmtId="9" fontId="23" fillId="0" borderId="0" applyFont="0" applyFill="0" applyBorder="0" applyAlignment="0" applyProtection="0"/>
    <xf numFmtId="9" fontId="2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2" fillId="0" borderId="0" applyFont="0" applyFill="0" applyBorder="0" applyAlignment="0" applyProtection="0"/>
    <xf numFmtId="9" fontId="66" fillId="0" borderId="0" applyFont="0" applyFill="0" applyBorder="0" applyAlignment="0" applyProtection="0">
      <alignment vertical="top"/>
    </xf>
    <xf numFmtId="4" fontId="69" fillId="25" borderId="16" applyNumberFormat="0" applyProtection="0">
      <alignment horizontal="left" vertical="center" indent="1"/>
    </xf>
    <xf numFmtId="0" fontId="23" fillId="0" borderId="0"/>
    <xf numFmtId="41" fontId="23" fillId="0" borderId="0" applyFont="0" applyFill="0" applyBorder="0" applyAlignment="0" applyProtection="0"/>
    <xf numFmtId="175" fontId="28" fillId="0" borderId="0" applyFont="0" applyFill="0" applyBorder="0" applyAlignment="0" applyProtection="0"/>
    <xf numFmtId="0" fontId="20" fillId="0" borderId="0"/>
    <xf numFmtId="175" fontId="23" fillId="0" borderId="0" applyFont="0" applyFill="0" applyBorder="0" applyAlignment="0" applyProtection="0"/>
    <xf numFmtId="43" fontId="22"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66" fillId="0" borderId="0" applyFont="0" applyFill="0" applyBorder="0" applyAlignment="0" applyProtection="0">
      <alignment vertical="top"/>
    </xf>
    <xf numFmtId="43" fontId="36" fillId="0" borderId="0" applyFont="0" applyFill="0" applyBorder="0" applyAlignment="0" applyProtection="0"/>
    <xf numFmtId="43" fontId="66" fillId="0" borderId="0" applyFont="0" applyFill="0" applyBorder="0" applyAlignment="0" applyProtection="0">
      <alignment vertical="top"/>
    </xf>
    <xf numFmtId="43"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0" fontId="70" fillId="0" borderId="0" applyNumberFormat="0" applyFill="0" applyBorder="0" applyAlignment="0" applyProtection="0">
      <alignment vertical="top"/>
      <protection locked="0"/>
    </xf>
    <xf numFmtId="0" fontId="66" fillId="0" borderId="0">
      <alignment vertical="top"/>
    </xf>
    <xf numFmtId="0" fontId="23" fillId="0" borderId="0"/>
    <xf numFmtId="0" fontId="68" fillId="0" borderId="0">
      <alignment vertical="top"/>
    </xf>
    <xf numFmtId="0" fontId="28" fillId="0" borderId="0"/>
    <xf numFmtId="0" fontId="28" fillId="0" borderId="0"/>
    <xf numFmtId="0" fontId="28" fillId="0" borderId="0"/>
    <xf numFmtId="0" fontId="28" fillId="0" borderId="0"/>
    <xf numFmtId="0" fontId="28" fillId="0" borderId="0"/>
    <xf numFmtId="0" fontId="68" fillId="0" borderId="0">
      <alignment vertical="top"/>
    </xf>
    <xf numFmtId="0" fontId="22" fillId="0" borderId="0"/>
    <xf numFmtId="9" fontId="66" fillId="0" borderId="0" applyFont="0" applyFill="0" applyBorder="0" applyAlignment="0" applyProtection="0">
      <alignment vertical="top"/>
    </xf>
    <xf numFmtId="9" fontId="66" fillId="0" borderId="0" applyFont="0" applyFill="0" applyBorder="0" applyAlignment="0" applyProtection="0">
      <alignment vertical="top"/>
    </xf>
    <xf numFmtId="41"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23" borderId="7" applyNumberFormat="0" applyFont="0" applyAlignment="0" applyProtection="0"/>
    <xf numFmtId="9"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36" fillId="0" borderId="0" applyFont="0" applyFill="0" applyBorder="0" applyAlignment="0" applyProtection="0"/>
    <xf numFmtId="165" fontId="23" fillId="0" borderId="0" applyFont="0" applyFill="0" applyBorder="0" applyAlignment="0" applyProtection="0"/>
    <xf numFmtId="167" fontId="23"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43" fontId="68" fillId="0" borderId="0" applyFont="0" applyFill="0" applyBorder="0" applyAlignment="0" applyProtection="0">
      <alignment vertical="top"/>
    </xf>
    <xf numFmtId="43" fontId="28" fillId="0" borderId="0" applyFont="0" applyFill="0" applyBorder="0" applyAlignment="0" applyProtection="0"/>
    <xf numFmtId="43" fontId="23" fillId="0" borderId="0" applyFont="0" applyFill="0" applyBorder="0" applyAlignment="0" applyProtection="0"/>
    <xf numFmtId="0" fontId="18" fillId="0" borderId="0"/>
    <xf numFmtId="0" fontId="23" fillId="0" borderId="0"/>
    <xf numFmtId="0" fontId="28" fillId="0" borderId="0"/>
    <xf numFmtId="0" fontId="28" fillId="0" borderId="0"/>
    <xf numFmtId="0" fontId="23"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3" fillId="20" borderId="1" applyNumberFormat="0" applyAlignment="0" applyProtection="0"/>
    <xf numFmtId="0" fontId="73" fillId="20" borderId="1" applyNumberFormat="0" applyAlignment="0" applyProtection="0"/>
    <xf numFmtId="0" fontId="73" fillId="20" borderId="1" applyNumberFormat="0" applyAlignment="0" applyProtection="0"/>
    <xf numFmtId="0" fontId="73" fillId="20" borderId="1" applyNumberFormat="0" applyAlignment="0" applyProtection="0"/>
    <xf numFmtId="0" fontId="73" fillId="20" borderId="1" applyNumberFormat="0" applyAlignment="0" applyProtection="0"/>
    <xf numFmtId="0" fontId="73" fillId="20" borderId="1" applyNumberFormat="0" applyAlignment="0" applyProtection="0"/>
    <xf numFmtId="0" fontId="73" fillId="20" borderId="1" applyNumberFormat="0" applyAlignment="0" applyProtection="0"/>
    <xf numFmtId="0" fontId="73" fillId="20" borderId="1" applyNumberFormat="0" applyAlignment="0" applyProtection="0"/>
    <xf numFmtId="0" fontId="73" fillId="20" borderId="1" applyNumberFormat="0" applyAlignment="0" applyProtection="0"/>
    <xf numFmtId="0" fontId="73" fillId="20" borderId="1" applyNumberFormat="0" applyAlignment="0" applyProtection="0"/>
    <xf numFmtId="0" fontId="73" fillId="20" borderId="1"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83" fontId="23" fillId="0" borderId="0" applyFill="0" applyBorder="0" applyAlignment="0" applyProtection="0"/>
    <xf numFmtId="18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8" fontId="23" fillId="0" borderId="0" applyFont="0" applyFill="0" applyBorder="0" applyAlignment="0" applyProtection="0"/>
    <xf numFmtId="185" fontId="65"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75" fillId="0" borderId="0" applyFont="0" applyFill="0" applyBorder="0" applyAlignment="0" applyProtection="0"/>
    <xf numFmtId="171" fontId="75"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3" fillId="0" borderId="0"/>
    <xf numFmtId="0" fontId="23" fillId="0" borderId="0"/>
    <xf numFmtId="0" fontId="23" fillId="0" borderId="0"/>
    <xf numFmtId="43" fontId="22" fillId="0" borderId="0" applyFont="0" applyFill="0" applyBorder="0" applyAlignment="0" applyProtection="0"/>
    <xf numFmtId="168" fontId="28"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178" fontId="28" fillId="0" borderId="0" applyFont="0" applyFill="0" applyBorder="0" applyAlignment="0" applyProtection="0"/>
    <xf numFmtId="0" fontId="23" fillId="0" borderId="0" applyFont="0" applyFill="0" applyBorder="0" applyAlignment="0" applyProtection="0"/>
    <xf numFmtId="168" fontId="28" fillId="0" borderId="0" applyFont="0" applyFill="0" applyBorder="0" applyAlignment="0" applyProtection="0"/>
    <xf numFmtId="0" fontId="23"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23" fillId="0" borderId="0" applyFont="0" applyFill="0" applyBorder="0" applyAlignment="0" applyProtection="0"/>
    <xf numFmtId="165" fontId="23" fillId="0" borderId="0" applyFont="0" applyFill="0" applyBorder="0" applyAlignment="0" applyProtection="0"/>
    <xf numFmtId="168"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68" fillId="0" borderId="0" applyFont="0" applyFill="0" applyBorder="0" applyAlignment="0" applyProtection="0">
      <alignment vertical="top"/>
    </xf>
    <xf numFmtId="43" fontId="28"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23" fillId="0" borderId="0"/>
    <xf numFmtId="168" fontId="76" fillId="0" borderId="0" applyFont="0" applyFill="0" applyBorder="0" applyAlignment="0" applyProtection="0"/>
    <xf numFmtId="43"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70" fontId="23" fillId="0" borderId="0" applyFont="0" applyFill="0" applyBorder="0" applyAlignment="0" applyProtection="0"/>
    <xf numFmtId="171" fontId="76" fillId="0" borderId="0" applyFont="0" applyFill="0" applyBorder="0" applyAlignment="0" applyProtection="0"/>
    <xf numFmtId="0" fontId="23" fillId="0" borderId="0"/>
    <xf numFmtId="43" fontId="17"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0" fontId="23" fillId="0" borderId="0" applyFon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17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23" fillId="0" borderId="0" applyFont="0" applyFill="0" applyBorder="0" applyAlignment="0" applyProtection="0"/>
    <xf numFmtId="43" fontId="22"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1" fillId="0" borderId="0" applyNumberFormat="0" applyFill="0" applyBorder="0" applyAlignment="0" applyProtection="0">
      <alignment vertical="top"/>
      <protection locked="0"/>
    </xf>
    <xf numFmtId="0" fontId="82" fillId="7" borderId="1" applyNumberFormat="0" applyAlignment="0" applyProtection="0"/>
    <xf numFmtId="0" fontId="82" fillId="7" borderId="1" applyNumberFormat="0" applyAlignment="0" applyProtection="0"/>
    <xf numFmtId="0" fontId="82" fillId="7" borderId="1" applyNumberFormat="0" applyAlignment="0" applyProtection="0"/>
    <xf numFmtId="0" fontId="82" fillId="7" borderId="1" applyNumberFormat="0" applyAlignment="0" applyProtection="0"/>
    <xf numFmtId="0" fontId="82" fillId="7" borderId="1" applyNumberFormat="0" applyAlignment="0" applyProtection="0"/>
    <xf numFmtId="0" fontId="82" fillId="7" borderId="1" applyNumberFormat="0" applyAlignment="0" applyProtection="0"/>
    <xf numFmtId="0" fontId="82" fillId="7" borderId="1" applyNumberFormat="0" applyAlignment="0" applyProtection="0"/>
    <xf numFmtId="0" fontId="82" fillId="7" borderId="1" applyNumberFormat="0" applyAlignment="0" applyProtection="0"/>
    <xf numFmtId="0" fontId="82" fillId="7" borderId="1" applyNumberFormat="0" applyAlignment="0" applyProtection="0"/>
    <xf numFmtId="0" fontId="82" fillId="7" borderId="1" applyNumberFormat="0" applyAlignment="0" applyProtection="0"/>
    <xf numFmtId="0" fontId="82" fillId="7" borderId="1" applyNumberFormat="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28" fillId="0" borderId="0"/>
    <xf numFmtId="0" fontId="23" fillId="0" borderId="0"/>
    <xf numFmtId="0" fontId="23" fillId="0" borderId="0"/>
    <xf numFmtId="0" fontId="23" fillId="0" borderId="0"/>
    <xf numFmtId="0" fontId="23" fillId="0" borderId="0"/>
    <xf numFmtId="0" fontId="23" fillId="0" borderId="0"/>
    <xf numFmtId="0" fontId="75"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65" fillId="0" borderId="0"/>
    <xf numFmtId="0" fontId="65" fillId="0" borderId="0"/>
    <xf numFmtId="0" fontId="23" fillId="0" borderId="0"/>
    <xf numFmtId="0" fontId="23" fillId="0" borderId="0"/>
    <xf numFmtId="0" fontId="22" fillId="0" borderId="0"/>
    <xf numFmtId="0" fontId="23" fillId="0" borderId="0"/>
    <xf numFmtId="0" fontId="23" fillId="0" borderId="0"/>
    <xf numFmtId="0" fontId="17" fillId="0" borderId="0"/>
    <xf numFmtId="0" fontId="28" fillId="0" borderId="0"/>
    <xf numFmtId="0" fontId="36" fillId="0" borderId="0"/>
    <xf numFmtId="0" fontId="36" fillId="0" borderId="0"/>
    <xf numFmtId="0" fontId="36" fillId="0" borderId="0"/>
    <xf numFmtId="0" fontId="36" fillId="0" borderId="0"/>
    <xf numFmtId="0" fontId="17" fillId="0" borderId="0"/>
    <xf numFmtId="0" fontId="17" fillId="0" borderId="0"/>
    <xf numFmtId="0" fontId="17" fillId="0" borderId="0"/>
    <xf numFmtId="0" fontId="28" fillId="0" borderId="0"/>
    <xf numFmtId="0" fontId="36" fillId="0" borderId="0"/>
    <xf numFmtId="0" fontId="28" fillId="0" borderId="0"/>
    <xf numFmtId="0" fontId="28" fillId="0" borderId="0"/>
    <xf numFmtId="0" fontId="28" fillId="0" borderId="0"/>
    <xf numFmtId="0" fontId="36" fillId="0" borderId="0"/>
    <xf numFmtId="0" fontId="36"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17" fillId="0" borderId="0"/>
    <xf numFmtId="0" fontId="28" fillId="0" borderId="0"/>
    <xf numFmtId="0" fontId="65" fillId="0" borderId="0"/>
    <xf numFmtId="0" fontId="65" fillId="0" borderId="0"/>
    <xf numFmtId="0" fontId="76" fillId="0" borderId="0"/>
    <xf numFmtId="0" fontId="75" fillId="0" borderId="0"/>
    <xf numFmtId="0" fontId="23" fillId="0" borderId="0"/>
    <xf numFmtId="0" fontId="28" fillId="0" borderId="0"/>
    <xf numFmtId="0" fontId="28" fillId="0" borderId="0"/>
    <xf numFmtId="0" fontId="66" fillId="0" borderId="0">
      <alignment vertical="top"/>
    </xf>
    <xf numFmtId="0" fontId="28" fillId="0" borderId="0"/>
    <xf numFmtId="0" fontId="65" fillId="0" borderId="0"/>
    <xf numFmtId="0" fontId="66" fillId="0" borderId="0">
      <alignment vertical="top"/>
    </xf>
    <xf numFmtId="0" fontId="22" fillId="0" borderId="0"/>
    <xf numFmtId="0" fontId="17" fillId="0" borderId="0"/>
    <xf numFmtId="0" fontId="17" fillId="0" borderId="0"/>
    <xf numFmtId="0" fontId="17" fillId="0" borderId="0"/>
    <xf numFmtId="0" fontId="17" fillId="0" borderId="0"/>
    <xf numFmtId="0" fontId="17" fillId="0" borderId="0"/>
    <xf numFmtId="0" fontId="23" fillId="0" borderId="0"/>
    <xf numFmtId="0" fontId="23" fillId="0" borderId="0"/>
    <xf numFmtId="0" fontId="23" fillId="0" borderId="0"/>
    <xf numFmtId="0" fontId="23" fillId="0" borderId="0"/>
    <xf numFmtId="0" fontId="17" fillId="0" borderId="0"/>
    <xf numFmtId="0" fontId="17" fillId="0" borderId="0"/>
    <xf numFmtId="0" fontId="17" fillId="0" borderId="0"/>
    <xf numFmtId="0" fontId="17" fillId="0" borderId="0"/>
    <xf numFmtId="0" fontId="23" fillId="0" borderId="0"/>
    <xf numFmtId="0" fontId="23" fillId="0" borderId="0"/>
    <xf numFmtId="0" fontId="23" fillId="0" borderId="0"/>
    <xf numFmtId="0" fontId="28" fillId="0" borderId="0"/>
    <xf numFmtId="0" fontId="28" fillId="0" borderId="0"/>
    <xf numFmtId="0" fontId="23" fillId="0" borderId="0"/>
    <xf numFmtId="0" fontId="23" fillId="0" borderId="0"/>
    <xf numFmtId="0" fontId="23" fillId="0" borderId="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3"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85" fillId="20" borderId="8" applyNumberFormat="0" applyAlignment="0" applyProtection="0"/>
    <xf numFmtId="0" fontId="85" fillId="20" borderId="8" applyNumberFormat="0" applyAlignment="0" applyProtection="0"/>
    <xf numFmtId="0" fontId="85" fillId="20" borderId="8" applyNumberFormat="0" applyAlignment="0" applyProtection="0"/>
    <xf numFmtId="0" fontId="85" fillId="20" borderId="8" applyNumberFormat="0" applyAlignment="0" applyProtection="0"/>
    <xf numFmtId="0" fontId="85" fillId="20" borderId="8" applyNumberFormat="0" applyAlignment="0" applyProtection="0"/>
    <xf numFmtId="0" fontId="85" fillId="20" borderId="8" applyNumberFormat="0" applyAlignment="0" applyProtection="0"/>
    <xf numFmtId="0" fontId="85" fillId="20" borderId="8" applyNumberFormat="0" applyAlignment="0" applyProtection="0"/>
    <xf numFmtId="0" fontId="85" fillId="20" borderId="8" applyNumberFormat="0" applyAlignment="0" applyProtection="0"/>
    <xf numFmtId="0" fontId="85" fillId="20" borderId="8" applyNumberFormat="0" applyAlignment="0" applyProtection="0"/>
    <xf numFmtId="0" fontId="85" fillId="20" borderId="8" applyNumberFormat="0" applyAlignment="0" applyProtection="0"/>
    <xf numFmtId="0" fontId="85" fillId="20" borderId="8"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7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5" fillId="0" borderId="0" applyFont="0" applyFill="0" applyBorder="0" applyAlignment="0" applyProtection="0"/>
    <xf numFmtId="9" fontId="23" fillId="0" borderId="0" applyFont="0" applyFill="0" applyBorder="0" applyAlignment="0" applyProtection="0"/>
    <xf numFmtId="9" fontId="63" fillId="0" borderId="0" applyFont="0" applyFill="0" applyBorder="0" applyAlignment="0" applyProtection="0"/>
    <xf numFmtId="9" fontId="66" fillId="0" borderId="0" applyFont="0" applyFill="0" applyBorder="0" applyAlignment="0" applyProtection="0">
      <alignment vertical="top"/>
    </xf>
    <xf numFmtId="0" fontId="86" fillId="24" borderId="0">
      <alignment horizontal="center" vertical="center"/>
    </xf>
    <xf numFmtId="0" fontId="87" fillId="24" borderId="0">
      <alignment horizontal="right" vertical="center"/>
    </xf>
    <xf numFmtId="0" fontId="88" fillId="24" borderId="0">
      <alignment horizontal="left" vertical="center"/>
    </xf>
    <xf numFmtId="0" fontId="89" fillId="26" borderId="0">
      <alignment horizontal="right" vertical="center"/>
    </xf>
    <xf numFmtId="0" fontId="87" fillId="24" borderId="0">
      <alignment horizontal="center" vertical="center"/>
    </xf>
    <xf numFmtId="0" fontId="90" fillId="24" borderId="0">
      <alignment horizontal="center" vertical="center"/>
    </xf>
    <xf numFmtId="0" fontId="87" fillId="24" borderId="0">
      <alignment horizontal="left" vertical="top"/>
    </xf>
    <xf numFmtId="0" fontId="91" fillId="24" borderId="0">
      <alignment horizontal="center" vertical="center"/>
    </xf>
    <xf numFmtId="0" fontId="92" fillId="24" borderId="0">
      <alignment horizontal="center" vertical="center"/>
    </xf>
    <xf numFmtId="0" fontId="92" fillId="24" borderId="0">
      <alignment horizontal="left" vertical="center"/>
    </xf>
    <xf numFmtId="0" fontId="92" fillId="24" borderId="0">
      <alignment horizontal="right" vertical="center"/>
    </xf>
    <xf numFmtId="0" fontId="91" fillId="24" borderId="0">
      <alignment horizontal="right" vertical="top"/>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3" fillId="0" borderId="0"/>
    <xf numFmtId="43" fontId="96" fillId="0" borderId="0" applyFont="0" applyFill="0" applyBorder="0" applyAlignment="0" applyProtection="0"/>
    <xf numFmtId="173" fontId="23" fillId="0" borderId="0" applyFont="0" applyFill="0" applyBorder="0" applyAlignment="0" applyProtection="0"/>
    <xf numFmtId="0" fontId="97" fillId="0" borderId="0">
      <alignment vertical="top"/>
    </xf>
    <xf numFmtId="173" fontId="23" fillId="0" borderId="0" applyFont="0" applyFill="0" applyBorder="0" applyAlignment="0" applyProtection="0"/>
    <xf numFmtId="0" fontId="23" fillId="0" borderId="0"/>
    <xf numFmtId="43" fontId="98" fillId="0" borderId="0" applyFont="0" applyFill="0" applyBorder="0" applyAlignment="0" applyProtection="0"/>
    <xf numFmtId="0" fontId="16" fillId="0" borderId="0"/>
    <xf numFmtId="43" fontId="23" fillId="0" borderId="0" applyFont="0" applyFill="0" applyBorder="0" applyAlignment="0" applyProtection="0"/>
    <xf numFmtId="0" fontId="68" fillId="0" borderId="0">
      <alignment vertical="top"/>
    </xf>
    <xf numFmtId="0" fontId="68" fillId="0" borderId="0">
      <alignment vertical="top"/>
    </xf>
    <xf numFmtId="0" fontId="97" fillId="0" borderId="0">
      <alignment vertical="top"/>
    </xf>
    <xf numFmtId="0" fontId="64" fillId="0" borderId="0"/>
    <xf numFmtId="170" fontId="23" fillId="0" borderId="0" applyFont="0" applyFill="0" applyBorder="0" applyAlignment="0" applyProtection="0"/>
    <xf numFmtId="0" fontId="99"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8"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8"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8"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8"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8"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8"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8"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8"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9" fontId="23" fillId="0" borderId="0" applyFont="0" applyFill="0" applyBorder="0" applyAlignment="0" applyProtection="0"/>
    <xf numFmtId="49" fontId="100" fillId="27" borderId="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2" fillId="0" borderId="17" applyNumberFormat="0" applyFill="0" applyAlignment="0" applyProtection="0"/>
    <xf numFmtId="186" fontId="102" fillId="0" borderId="17" applyNumberFormat="0" applyFill="0" applyAlignment="0" applyProtection="0"/>
    <xf numFmtId="186" fontId="102" fillId="0" borderId="17" applyNumberFormat="0" applyFill="0" applyAlignment="0" applyProtection="0"/>
    <xf numFmtId="186" fontId="101" fillId="0" borderId="17" applyNumberFormat="0" applyFill="0" applyAlignment="0" applyProtection="0"/>
    <xf numFmtId="186" fontId="102"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2"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186" fontId="101" fillId="0" borderId="17" applyNumberFormat="0" applyFill="0" applyAlignment="0" applyProtection="0"/>
    <xf numFmtId="0" fontId="103" fillId="28" borderId="0"/>
    <xf numFmtId="0" fontId="104" fillId="0" borderId="0" applyNumberFormat="0" applyFill="0" applyBorder="0" applyAlignment="0"/>
    <xf numFmtId="0" fontId="105" fillId="0" borderId="0" applyNumberFormat="0" applyFill="0" applyBorder="0" applyAlignment="0">
      <protection locked="0"/>
    </xf>
    <xf numFmtId="187" fontId="29" fillId="0" borderId="0"/>
    <xf numFmtId="0" fontId="29" fillId="0" borderId="0" applyFill="0" applyBorder="0" applyAlignment="0"/>
    <xf numFmtId="0" fontId="57" fillId="0" borderId="0" applyFill="0" applyBorder="0" applyAlignment="0"/>
    <xf numFmtId="0" fontId="57"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57" fillId="0" borderId="0" applyFill="0" applyBorder="0" applyAlignment="0"/>
    <xf numFmtId="49" fontId="106" fillId="0" borderId="0">
      <alignment horizontal="right" vertical="center"/>
    </xf>
    <xf numFmtId="3" fontId="107" fillId="0" borderId="0">
      <alignment vertical="top" wrapText="1"/>
    </xf>
    <xf numFmtId="0" fontId="29" fillId="0" borderId="0" applyFont="0" applyFill="0" applyBorder="0" applyAlignment="0" applyProtection="0"/>
    <xf numFmtId="188" fontId="108" fillId="0" borderId="0" applyFont="0" applyFill="0" applyBorder="0" applyAlignment="0" applyProtection="0"/>
    <xf numFmtId="189" fontId="108" fillId="0" borderId="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68" fontId="23" fillId="0" borderId="0" applyFont="0" applyFill="0" applyBorder="0" applyAlignment="0" applyProtection="0"/>
    <xf numFmtId="43" fontId="36" fillId="0" borderId="0" applyFont="0" applyFill="0" applyBorder="0" applyAlignment="0" applyProtection="0"/>
    <xf numFmtId="190" fontId="68" fillId="0" borderId="0" applyFont="0" applyFill="0" applyBorder="0" applyAlignment="0" applyProtection="0">
      <alignment vertical="top"/>
    </xf>
    <xf numFmtId="3" fontId="109" fillId="0" borderId="0" applyFont="0" applyFill="0" applyBorder="0" applyAlignment="0" applyProtection="0"/>
    <xf numFmtId="0" fontId="110" fillId="0" borderId="0"/>
    <xf numFmtId="0" fontId="40" fillId="0" borderId="0"/>
    <xf numFmtId="0" fontId="40" fillId="0" borderId="0"/>
    <xf numFmtId="0" fontId="110" fillId="0" borderId="0"/>
    <xf numFmtId="0" fontId="40" fillId="0" borderId="0"/>
    <xf numFmtId="0" fontId="57" fillId="0" borderId="0" applyFont="0" applyFill="0" applyBorder="0" applyAlignment="0" applyProtection="0"/>
    <xf numFmtId="191" fontId="109" fillId="0" borderId="0" applyFont="0" applyFill="0" applyBorder="0" applyAlignment="0" applyProtection="0"/>
    <xf numFmtId="15" fontId="111" fillId="0" borderId="0" applyFont="0" applyFill="0" applyBorder="0" applyAlignment="0" applyProtection="0"/>
    <xf numFmtId="14" fontId="68" fillId="0" borderId="0" applyFill="0" applyBorder="0" applyAlignment="0"/>
    <xf numFmtId="17" fontId="112" fillId="29" borderId="0"/>
    <xf numFmtId="188" fontId="23" fillId="0" borderId="0" applyFont="0" applyFill="0" applyBorder="0" applyAlignment="0"/>
    <xf numFmtId="38" fontId="108" fillId="0" borderId="18">
      <alignment vertical="center"/>
    </xf>
    <xf numFmtId="0" fontId="113" fillId="0" borderId="0">
      <protection locked="0"/>
    </xf>
    <xf numFmtId="192" fontId="59" fillId="0" borderId="0" applyFont="0" applyFill="0" applyBorder="0" applyAlignment="0" applyProtection="0"/>
    <xf numFmtId="193" fontId="59" fillId="0" borderId="0" applyFont="0" applyFill="0" applyBorder="0" applyAlignment="0" applyProtection="0"/>
    <xf numFmtId="194" fontId="59" fillId="0" borderId="0" applyFont="0" applyFill="0" applyBorder="0" applyAlignment="0" applyProtection="0"/>
    <xf numFmtId="0" fontId="114" fillId="27" borderId="0" applyNumberFormat="0" applyFill="0" applyBorder="0"/>
    <xf numFmtId="0" fontId="115" fillId="0" borderId="0">
      <protection locked="0"/>
    </xf>
    <xf numFmtId="0" fontId="115" fillId="0" borderId="0">
      <protection locked="0"/>
    </xf>
    <xf numFmtId="0" fontId="29" fillId="0" borderId="0" applyFill="0" applyBorder="0" applyAlignment="0"/>
    <xf numFmtId="0" fontId="57" fillId="0" borderId="0" applyFill="0" applyBorder="0" applyAlignment="0"/>
    <xf numFmtId="0" fontId="29" fillId="0" borderId="0" applyFill="0" applyBorder="0" applyAlignment="0"/>
    <xf numFmtId="0" fontId="29" fillId="0" borderId="0" applyFill="0" applyBorder="0" applyAlignment="0"/>
    <xf numFmtId="0" fontId="57" fillId="0" borderId="0" applyFill="0" applyBorder="0" applyAlignment="0"/>
    <xf numFmtId="190" fontId="23" fillId="0" borderId="0" applyFont="0" applyFill="0" applyBorder="0" applyAlignment="0" applyProtection="0"/>
    <xf numFmtId="195" fontId="23" fillId="0" borderId="0" applyFont="0" applyFill="0" applyBorder="0" applyAlignment="0" applyProtection="0"/>
    <xf numFmtId="196" fontId="116" fillId="0" borderId="0" applyFont="0" applyFill="0" applyBorder="0" applyAlignment="0" applyProtection="0"/>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2" fontId="58" fillId="0" borderId="0" applyFill="0" applyBorder="0" applyAlignment="0" applyProtection="0"/>
    <xf numFmtId="171" fontId="23" fillId="30" borderId="14" applyNumberFormat="0" applyFont="0" applyBorder="0" applyAlignment="0" applyProtection="0">
      <alignment horizontal="center"/>
    </xf>
    <xf numFmtId="0" fontId="117" fillId="31" borderId="19" applyNumberFormat="0" applyAlignment="0">
      <protection locked="0"/>
    </xf>
    <xf numFmtId="0" fontId="23" fillId="32" borderId="14" applyFont="0">
      <alignment horizontal="center"/>
    </xf>
    <xf numFmtId="197" fontId="118" fillId="0" borderId="0"/>
    <xf numFmtId="198" fontId="118" fillId="0" borderId="0"/>
    <xf numFmtId="199" fontId="118" fillId="0" borderId="0"/>
    <xf numFmtId="0" fontId="114" fillId="0" borderId="13">
      <alignment horizontal="left" vertical="center"/>
    </xf>
    <xf numFmtId="0" fontId="23" fillId="0" borderId="0" applyFill="0"/>
    <xf numFmtId="0" fontId="119" fillId="0" borderId="0" applyNumberFormat="0" applyFill="0" applyBorder="0" applyAlignment="0" applyProtection="0"/>
    <xf numFmtId="0" fontId="29" fillId="0" borderId="0" applyFill="0" applyBorder="0" applyAlignment="0"/>
    <xf numFmtId="0" fontId="57" fillId="0" borderId="0" applyFill="0" applyBorder="0" applyAlignment="0"/>
    <xf numFmtId="0" fontId="29" fillId="0" borderId="0" applyFill="0" applyBorder="0" applyAlignment="0"/>
    <xf numFmtId="0" fontId="29" fillId="0" borderId="0" applyFill="0" applyBorder="0" applyAlignment="0"/>
    <xf numFmtId="0" fontId="57" fillId="0" borderId="0" applyFill="0" applyBorder="0" applyAlignment="0"/>
    <xf numFmtId="0" fontId="120" fillId="0" borderId="20" applyFont="0" applyBorder="0"/>
    <xf numFmtId="0" fontId="23" fillId="0" borderId="0" applyFont="0" applyFill="0" applyBorder="0" applyAlignment="0" applyProtection="0"/>
    <xf numFmtId="169"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2" fontId="114" fillId="0" borderId="0">
      <alignment horizontal="center"/>
    </xf>
    <xf numFmtId="203" fontId="23" fillId="0" borderId="0" applyFont="0" applyFill="0" applyBorder="0" applyAlignment="0" applyProtection="0">
      <alignment horizontal="right"/>
    </xf>
    <xf numFmtId="0" fontId="121" fillId="0" borderId="0"/>
    <xf numFmtId="204" fontId="122" fillId="0" borderId="0">
      <alignment horizontal="right"/>
    </xf>
    <xf numFmtId="205" fontId="68" fillId="26" borderId="0">
      <alignment horizontal="right"/>
    </xf>
    <xf numFmtId="0" fontId="123" fillId="27" borderId="21">
      <alignment horizontal="left" vertical="center"/>
    </xf>
    <xf numFmtId="4" fontId="124" fillId="22" borderId="16" applyNumberFormat="0" applyProtection="0">
      <alignment vertical="center"/>
    </xf>
    <xf numFmtId="4" fontId="125" fillId="28" borderId="16" applyNumberFormat="0" applyProtection="0">
      <alignment vertical="center"/>
    </xf>
    <xf numFmtId="4" fontId="124" fillId="28" borderId="16" applyNumberFormat="0" applyProtection="0">
      <alignment horizontal="left" vertical="center" indent="1"/>
    </xf>
    <xf numFmtId="0" fontId="124" fillId="28" borderId="16" applyNumberFormat="0" applyProtection="0">
      <alignment horizontal="left" vertical="top" indent="1"/>
    </xf>
    <xf numFmtId="4" fontId="124" fillId="33" borderId="0" applyNumberFormat="0" applyProtection="0">
      <alignment horizontal="left" vertical="center" indent="1"/>
    </xf>
    <xf numFmtId="4" fontId="68" fillId="3" borderId="16" applyNumberFormat="0" applyProtection="0">
      <alignment horizontal="right" vertical="center"/>
    </xf>
    <xf numFmtId="4" fontId="68" fillId="9" borderId="16" applyNumberFormat="0" applyProtection="0">
      <alignment horizontal="right" vertical="center"/>
    </xf>
    <xf numFmtId="4" fontId="68" fillId="17" borderId="16" applyNumberFormat="0" applyProtection="0">
      <alignment horizontal="right" vertical="center"/>
    </xf>
    <xf numFmtId="4" fontId="68" fillId="11" borderId="16" applyNumberFormat="0" applyProtection="0">
      <alignment horizontal="right" vertical="center"/>
    </xf>
    <xf numFmtId="4" fontId="68" fillId="15" borderId="16" applyNumberFormat="0" applyProtection="0">
      <alignment horizontal="right" vertical="center"/>
    </xf>
    <xf numFmtId="4" fontId="68" fillId="19" borderId="16" applyNumberFormat="0" applyProtection="0">
      <alignment horizontal="right" vertical="center"/>
    </xf>
    <xf numFmtId="4" fontId="68" fillId="18" borderId="16" applyNumberFormat="0" applyProtection="0">
      <alignment horizontal="right" vertical="center"/>
    </xf>
    <xf numFmtId="4" fontId="68" fillId="34" borderId="16" applyNumberFormat="0" applyProtection="0">
      <alignment horizontal="right" vertical="center"/>
    </xf>
    <xf numFmtId="4" fontId="68" fillId="10" borderId="16" applyNumberFormat="0" applyProtection="0">
      <alignment horizontal="right" vertical="center"/>
    </xf>
    <xf numFmtId="4" fontId="124" fillId="35" borderId="22" applyNumberFormat="0" applyProtection="0">
      <alignment horizontal="left" vertical="center" indent="1"/>
    </xf>
    <xf numFmtId="4" fontId="68" fillId="36" borderId="0" applyNumberFormat="0" applyProtection="0">
      <alignment horizontal="left" vertical="center" indent="1"/>
    </xf>
    <xf numFmtId="4" fontId="69" fillId="37" borderId="0" applyNumberFormat="0" applyProtection="0">
      <alignment horizontal="left" vertical="center" indent="1"/>
    </xf>
    <xf numFmtId="4" fontId="68" fillId="38" borderId="16" applyNumberFormat="0" applyProtection="0">
      <alignment horizontal="right" vertical="center"/>
    </xf>
    <xf numFmtId="4" fontId="68" fillId="36" borderId="0" applyNumberFormat="0" applyProtection="0">
      <alignment horizontal="left" vertical="center" indent="1"/>
    </xf>
    <xf numFmtId="4" fontId="68" fillId="33" borderId="0" applyNumberFormat="0" applyProtection="0">
      <alignment horizontal="left" vertical="center" indent="1"/>
    </xf>
    <xf numFmtId="0" fontId="23" fillId="37" borderId="16" applyNumberFormat="0" applyProtection="0">
      <alignment horizontal="left" vertical="center" indent="1"/>
    </xf>
    <xf numFmtId="0" fontId="23" fillId="37" borderId="16" applyNumberFormat="0" applyProtection="0">
      <alignment horizontal="left" vertical="top" indent="1"/>
    </xf>
    <xf numFmtId="0" fontId="23" fillId="33" borderId="16" applyNumberFormat="0" applyProtection="0">
      <alignment horizontal="left" vertical="center" indent="1"/>
    </xf>
    <xf numFmtId="0" fontId="23" fillId="33" borderId="16" applyNumberFormat="0" applyProtection="0">
      <alignment horizontal="left" vertical="top" indent="1"/>
    </xf>
    <xf numFmtId="0" fontId="23" fillId="25" borderId="16" applyNumberFormat="0" applyProtection="0">
      <alignment horizontal="left" vertical="center" indent="1"/>
    </xf>
    <xf numFmtId="0" fontId="23" fillId="25" borderId="16" applyNumberFormat="0" applyProtection="0">
      <alignment horizontal="left" vertical="top" indent="1"/>
    </xf>
    <xf numFmtId="0" fontId="23" fillId="39" borderId="16" applyNumberFormat="0" applyProtection="0">
      <alignment horizontal="left" vertical="center" indent="1"/>
    </xf>
    <xf numFmtId="0" fontId="23" fillId="39" borderId="16" applyNumberFormat="0" applyProtection="0">
      <alignment horizontal="left" vertical="top" indent="1"/>
    </xf>
    <xf numFmtId="4" fontId="68" fillId="40" borderId="16" applyNumberFormat="0" applyProtection="0">
      <alignment vertical="center"/>
    </xf>
    <xf numFmtId="4" fontId="126" fillId="40" borderId="16" applyNumberFormat="0" applyProtection="0">
      <alignment vertical="center"/>
    </xf>
    <xf numFmtId="4" fontId="68" fillId="40" borderId="16" applyNumberFormat="0" applyProtection="0">
      <alignment horizontal="left" vertical="center" indent="1"/>
    </xf>
    <xf numFmtId="0" fontId="68" fillId="40" borderId="16" applyNumberFormat="0" applyProtection="0">
      <alignment horizontal="left" vertical="top" indent="1"/>
    </xf>
    <xf numFmtId="4" fontId="68" fillId="36" borderId="16" applyNumberFormat="0" applyProtection="0">
      <alignment horizontal="right" vertical="center"/>
    </xf>
    <xf numFmtId="4" fontId="126" fillId="36" borderId="16" applyNumberFormat="0" applyProtection="0">
      <alignment horizontal="right" vertical="center"/>
    </xf>
    <xf numFmtId="0" fontId="68" fillId="33" borderId="16" applyNumberFormat="0" applyProtection="0">
      <alignment horizontal="left" vertical="top" indent="1"/>
    </xf>
    <xf numFmtId="4" fontId="127" fillId="41" borderId="0" applyNumberFormat="0" applyProtection="0">
      <alignment horizontal="left" vertical="center" indent="1"/>
    </xf>
    <xf numFmtId="4" fontId="128" fillId="36" borderId="16" applyNumberFormat="0" applyProtection="0">
      <alignment horizontal="right" vertical="center"/>
    </xf>
    <xf numFmtId="0" fontId="129" fillId="27" borderId="23" applyProtection="0">
      <alignment horizontal="center" vertical="center"/>
    </xf>
    <xf numFmtId="0" fontId="130" fillId="0" borderId="0"/>
    <xf numFmtId="0" fontId="23" fillId="27" borderId="0"/>
    <xf numFmtId="0" fontId="23" fillId="0" borderId="24"/>
    <xf numFmtId="0" fontId="23" fillId="0" borderId="0"/>
    <xf numFmtId="0" fontId="131" fillId="0" borderId="0"/>
    <xf numFmtId="0" fontId="132" fillId="0" borderId="0"/>
    <xf numFmtId="0" fontId="133" fillId="0" borderId="0"/>
    <xf numFmtId="0" fontId="134" fillId="0" borderId="0"/>
    <xf numFmtId="0" fontId="135" fillId="0" borderId="0"/>
    <xf numFmtId="0" fontId="132" fillId="0" borderId="0"/>
    <xf numFmtId="0" fontId="136" fillId="0" borderId="0"/>
    <xf numFmtId="0" fontId="132" fillId="0" borderId="0"/>
    <xf numFmtId="0" fontId="137" fillId="0" borderId="0"/>
    <xf numFmtId="0" fontId="138" fillId="0" borderId="0"/>
    <xf numFmtId="0" fontId="132" fillId="0" borderId="0"/>
    <xf numFmtId="0" fontId="133" fillId="42" borderId="0"/>
    <xf numFmtId="0" fontId="131" fillId="42" borderId="0"/>
    <xf numFmtId="0" fontId="139" fillId="26" borderId="0"/>
    <xf numFmtId="0" fontId="131" fillId="26" borderId="0"/>
    <xf numFmtId="0" fontId="134" fillId="0" borderId="0"/>
    <xf numFmtId="0" fontId="131" fillId="17" borderId="0"/>
    <xf numFmtId="206" fontId="140" fillId="0" borderId="9" applyBorder="0" applyProtection="0">
      <alignment horizontal="right" vertical="center"/>
    </xf>
    <xf numFmtId="0" fontId="141" fillId="0" borderId="0" applyFill="0" applyBorder="0" applyProtection="0">
      <alignment horizontal="left"/>
    </xf>
    <xf numFmtId="0" fontId="142" fillId="0" borderId="12" applyFill="0" applyBorder="0" applyProtection="0">
      <alignment horizontal="left" vertical="top"/>
    </xf>
    <xf numFmtId="0" fontId="122" fillId="0" borderId="0" applyFill="0" applyBorder="0">
      <alignment vertical="center"/>
    </xf>
    <xf numFmtId="0" fontId="143" fillId="0" borderId="0">
      <alignment vertical="center"/>
    </xf>
    <xf numFmtId="0" fontId="143" fillId="0" borderId="25" applyAlignment="0"/>
    <xf numFmtId="193" fontId="59" fillId="0" borderId="0" applyFont="0" applyFill="0" applyBorder="0" applyAlignment="0" applyProtection="0"/>
    <xf numFmtId="192" fontId="144" fillId="28" borderId="0" applyFont="0" applyFill="0" applyBorder="0" applyAlignment="0" applyProtection="0"/>
    <xf numFmtId="40" fontId="145" fillId="0" borderId="0" applyNumberFormat="0" applyFill="0" applyBorder="0" applyAlignment="0">
      <protection locked="0"/>
    </xf>
    <xf numFmtId="1" fontId="146" fillId="0" borderId="15" applyFont="0" applyFill="0" applyBorder="0" applyAlignment="0" applyProtection="0">
      <alignment horizontal="left"/>
    </xf>
    <xf numFmtId="0" fontId="147" fillId="0" borderId="0"/>
    <xf numFmtId="0" fontId="15" fillId="0" borderId="0"/>
    <xf numFmtId="0" fontId="14" fillId="0" borderId="0"/>
    <xf numFmtId="43" fontId="14" fillId="0" borderId="0" applyFont="0" applyFill="0" applyBorder="0" applyAlignment="0" applyProtection="0"/>
    <xf numFmtId="0" fontId="148" fillId="0" borderId="0"/>
    <xf numFmtId="43" fontId="23" fillId="0" borderId="0" applyFont="0" applyFill="0" applyBorder="0" applyAlignment="0" applyProtection="0"/>
    <xf numFmtId="0" fontId="28" fillId="0" borderId="0"/>
    <xf numFmtId="182" fontId="23" fillId="0" borderId="0" applyFont="0" applyFill="0" applyBorder="0" applyAlignment="0" applyProtection="0"/>
    <xf numFmtId="0" fontId="70" fillId="0" borderId="0" applyNumberFormat="0" applyFill="0" applyBorder="0" applyAlignment="0" applyProtection="0">
      <alignment vertical="top"/>
      <protection locked="0"/>
    </xf>
    <xf numFmtId="0" fontId="13" fillId="0" borderId="0"/>
    <xf numFmtId="172" fontId="22" fillId="0" borderId="0" applyFont="0" applyFill="0" applyBorder="0" applyAlignment="0" applyProtection="0"/>
    <xf numFmtId="9" fontId="64" fillId="0" borderId="0" applyFont="0" applyFill="0" applyBorder="0" applyAlignment="0" applyProtection="0"/>
    <xf numFmtId="43" fontId="36" fillId="0" borderId="0" applyFont="0" applyFill="0" applyBorder="0" applyAlignment="0" applyProtection="0"/>
    <xf numFmtId="0" fontId="12" fillId="0" borderId="0"/>
    <xf numFmtId="43" fontId="36"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66" fillId="0" borderId="0" applyFont="0" applyFill="0" applyBorder="0" applyAlignment="0" applyProtection="0">
      <alignment vertical="top"/>
    </xf>
    <xf numFmtId="43" fontId="66" fillId="0" borderId="0" applyFont="0" applyFill="0" applyBorder="0" applyAlignment="0" applyProtection="0">
      <alignment vertical="top"/>
    </xf>
    <xf numFmtId="43" fontId="66"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18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0" fontId="28" fillId="0" borderId="0"/>
    <xf numFmtId="0" fontId="23" fillId="0" borderId="0"/>
    <xf numFmtId="0" fontId="36" fillId="0" borderId="0"/>
    <xf numFmtId="0" fontId="22" fillId="0" borderId="0"/>
    <xf numFmtId="0" fontId="12" fillId="0" borderId="0"/>
    <xf numFmtId="0" fontId="12" fillId="0" borderId="0"/>
    <xf numFmtId="0" fontId="23" fillId="0" borderId="0"/>
    <xf numFmtId="0" fontId="23" fillId="0" borderId="0"/>
    <xf numFmtId="0" fontId="23"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0" fontId="11" fillId="0" borderId="0"/>
    <xf numFmtId="0" fontId="10" fillId="0" borderId="0"/>
    <xf numFmtId="201" fontId="10" fillId="0" borderId="0" applyFont="0" applyFill="0" applyBorder="0" applyAlignment="0" applyProtection="0"/>
    <xf numFmtId="0" fontId="9" fillId="0" borderId="0"/>
    <xf numFmtId="0" fontId="8" fillId="0" borderId="0"/>
    <xf numFmtId="0" fontId="7"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0"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0"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0"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0"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0"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0"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49" fillId="2" borderId="0" applyNumberFormat="0" applyBorder="0" applyAlignment="0" applyProtection="0">
      <alignment vertical="center"/>
    </xf>
    <xf numFmtId="0" fontId="149" fillId="3" borderId="0" applyNumberFormat="0" applyBorder="0" applyAlignment="0" applyProtection="0">
      <alignment vertical="center"/>
    </xf>
    <xf numFmtId="0" fontId="149" fillId="4" borderId="0" applyNumberFormat="0" applyBorder="0" applyAlignment="0" applyProtection="0">
      <alignment vertical="center"/>
    </xf>
    <xf numFmtId="0" fontId="149" fillId="5" borderId="0" applyNumberFormat="0" applyBorder="0" applyAlignment="0" applyProtection="0">
      <alignment vertical="center"/>
    </xf>
    <xf numFmtId="0" fontId="149" fillId="6" borderId="0" applyNumberFormat="0" applyBorder="0" applyAlignment="0" applyProtection="0">
      <alignment vertical="center"/>
    </xf>
    <xf numFmtId="0" fontId="149" fillId="7" borderId="0" applyNumberFormat="0" applyBorder="0" applyAlignment="0" applyProtection="0">
      <alignment vertical="center"/>
    </xf>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0"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0"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0"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0"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0"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0"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49" fillId="8" borderId="0" applyNumberFormat="0" applyBorder="0" applyAlignment="0" applyProtection="0">
      <alignment vertical="center"/>
    </xf>
    <xf numFmtId="0" fontId="149" fillId="9" borderId="0" applyNumberFormat="0" applyBorder="0" applyAlignment="0" applyProtection="0">
      <alignment vertical="center"/>
    </xf>
    <xf numFmtId="0" fontId="149" fillId="10" borderId="0" applyNumberFormat="0" applyBorder="0" applyAlignment="0" applyProtection="0">
      <alignment vertical="center"/>
    </xf>
    <xf numFmtId="0" fontId="149" fillId="5" borderId="0" applyNumberFormat="0" applyBorder="0" applyAlignment="0" applyProtection="0">
      <alignment vertical="center"/>
    </xf>
    <xf numFmtId="0" fontId="149" fillId="8" borderId="0" applyNumberFormat="0" applyBorder="0" applyAlignment="0" applyProtection="0">
      <alignment vertical="center"/>
    </xf>
    <xf numFmtId="0" fontId="149" fillId="11" borderId="0" applyNumberFormat="0" applyBorder="0" applyAlignment="0" applyProtection="0">
      <alignment vertical="center"/>
    </xf>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50" fillId="12" borderId="0" applyNumberFormat="0" applyBorder="0" applyAlignment="0" applyProtection="0">
      <alignment vertical="center"/>
    </xf>
    <xf numFmtId="0" fontId="150" fillId="9" borderId="0" applyNumberFormat="0" applyBorder="0" applyAlignment="0" applyProtection="0">
      <alignment vertical="center"/>
    </xf>
    <xf numFmtId="0" fontId="150" fillId="10" borderId="0" applyNumberFormat="0" applyBorder="0" applyAlignment="0" applyProtection="0">
      <alignment vertical="center"/>
    </xf>
    <xf numFmtId="0" fontId="150" fillId="13" borderId="0" applyNumberFormat="0" applyBorder="0" applyAlignment="0" applyProtection="0">
      <alignment vertical="center"/>
    </xf>
    <xf numFmtId="0" fontId="150" fillId="14" borderId="0" applyNumberFormat="0" applyBorder="0" applyAlignment="0" applyProtection="0">
      <alignment vertical="center"/>
    </xf>
    <xf numFmtId="0" fontId="150" fillId="15" borderId="0" applyNumberFormat="0" applyBorder="0" applyAlignment="0" applyProtection="0">
      <alignment vertical="center"/>
    </xf>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1" fontId="28" fillId="0" borderId="0" applyFont="0" applyFill="0" applyBorder="0" applyAlignment="0" applyProtection="0"/>
    <xf numFmtId="43" fontId="22" fillId="0" borderId="0" applyFont="0" applyFill="0" applyBorder="0" applyAlignment="0" applyProtection="0"/>
    <xf numFmtId="170" fontId="6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6" fillId="0" borderId="0" applyFont="0" applyFill="0" applyBorder="0" applyAlignment="0" applyProtection="0"/>
    <xf numFmtId="168"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28"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8" fontId="28" fillId="0" borderId="0" applyFont="0" applyFill="0" applyBorder="0" applyAlignment="0" applyProtection="0"/>
    <xf numFmtId="168" fontId="23" fillId="0" borderId="0" applyFont="0" applyFill="0" applyBorder="0" applyAlignment="0" applyProtection="0"/>
    <xf numFmtId="175" fontId="23" fillId="0" borderId="0" applyFont="0" applyFill="0" applyBorder="0" applyAlignment="0" applyProtection="0"/>
    <xf numFmtId="168" fontId="28" fillId="0" borderId="0" applyFont="0" applyFill="0" applyBorder="0" applyAlignment="0" applyProtection="0"/>
    <xf numFmtId="178" fontId="28" fillId="0" borderId="0" applyFont="0" applyFill="0" applyBorder="0" applyAlignment="0" applyProtection="0"/>
    <xf numFmtId="0" fontId="23" fillId="0" borderId="0" applyFont="0" applyFill="0" applyBorder="0" applyAlignment="0" applyProtection="0"/>
    <xf numFmtId="43" fontId="36" fillId="0" borderId="0" applyFont="0" applyFill="0" applyBorder="0" applyAlignment="0" applyProtection="0"/>
    <xf numFmtId="166" fontId="23" fillId="0" borderId="0" applyFont="0" applyFill="0" applyBorder="0" applyAlignment="0" applyProtection="0"/>
    <xf numFmtId="43" fontId="66" fillId="0" borderId="0" applyFont="0" applyFill="0" applyBorder="0" applyAlignment="0" applyProtection="0">
      <alignment vertical="top"/>
    </xf>
    <xf numFmtId="43" fontId="36" fillId="0" borderId="0" applyFont="0" applyFill="0" applyBorder="0" applyAlignment="0" applyProtection="0"/>
    <xf numFmtId="43" fontId="36" fillId="0" borderId="0" applyFont="0" applyFill="0" applyBorder="0" applyAlignment="0" applyProtection="0"/>
    <xf numFmtId="43" fontId="98"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28" fillId="0" borderId="0" applyFont="0" applyFill="0" applyBorder="0" applyAlignment="0" applyProtection="0"/>
    <xf numFmtId="171" fontId="30" fillId="0" borderId="0" applyFont="0" applyFill="0" applyBorder="0" applyAlignment="0" applyProtection="0"/>
    <xf numFmtId="0" fontId="23" fillId="0" borderId="0"/>
    <xf numFmtId="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168" fontId="2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8" fillId="0" borderId="0" applyFont="0" applyFill="0" applyBorder="0" applyAlignment="0" applyProtection="0"/>
    <xf numFmtId="207" fontId="22"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36"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65"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37"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23" fillId="0" borderId="0"/>
    <xf numFmtId="0" fontId="23" fillId="0" borderId="0"/>
    <xf numFmtId="0" fontId="22" fillId="0" borderId="0"/>
    <xf numFmtId="0" fontId="28" fillId="0" borderId="0"/>
    <xf numFmtId="0" fontId="23" fillId="0" borderId="0"/>
    <xf numFmtId="0" fontId="75" fillId="0" borderId="0"/>
    <xf numFmtId="0" fontId="22" fillId="0" borderId="0"/>
    <xf numFmtId="0" fontId="7" fillId="0" borderId="0"/>
    <xf numFmtId="0" fontId="36" fillId="0" borderId="0"/>
    <xf numFmtId="0" fontId="36" fillId="0" borderId="0"/>
    <xf numFmtId="0" fontId="36" fillId="0" borderId="0"/>
    <xf numFmtId="0" fontId="36" fillId="0" borderId="0"/>
    <xf numFmtId="0" fontId="23" fillId="0" borderId="0"/>
    <xf numFmtId="0" fontId="36" fillId="0" borderId="0"/>
    <xf numFmtId="0" fontId="36" fillId="0" borderId="0"/>
    <xf numFmtId="0" fontId="36" fillId="0" borderId="0"/>
    <xf numFmtId="0" fontId="23" fillId="0" borderId="0"/>
    <xf numFmtId="0" fontId="28" fillId="0" borderId="0"/>
    <xf numFmtId="0" fontId="23" fillId="0" borderId="0"/>
    <xf numFmtId="0" fontId="7" fillId="0" borderId="0"/>
    <xf numFmtId="0" fontId="28" fillId="0" borderId="0"/>
    <xf numFmtId="0" fontId="28" fillId="0" borderId="0"/>
    <xf numFmtId="0" fontId="7" fillId="0" borderId="0"/>
    <xf numFmtId="0" fontId="28" fillId="0" borderId="0"/>
    <xf numFmtId="0" fontId="23" fillId="0" borderId="0"/>
    <xf numFmtId="0" fontId="23" fillId="0" borderId="0"/>
    <xf numFmtId="0" fontId="23" fillId="0" borderId="0"/>
    <xf numFmtId="0" fontId="23" fillId="0" borderId="0"/>
    <xf numFmtId="0" fontId="7" fillId="0" borderId="0"/>
    <xf numFmtId="0" fontId="28" fillId="0" borderId="0"/>
    <xf numFmtId="0" fontId="7" fillId="0" borderId="0"/>
    <xf numFmtId="0" fontId="22" fillId="0" borderId="0"/>
    <xf numFmtId="0" fontId="23" fillId="0" borderId="0"/>
    <xf numFmtId="0" fontId="68" fillId="0" borderId="0">
      <alignment vertical="top"/>
    </xf>
    <xf numFmtId="0" fontId="23" fillId="0" borderId="0"/>
    <xf numFmtId="0" fontId="68" fillId="0" borderId="0">
      <alignment vertical="top"/>
    </xf>
    <xf numFmtId="0" fontId="64" fillId="0" borderId="0"/>
    <xf numFmtId="0" fontId="28" fillId="0" borderId="0"/>
    <xf numFmtId="0" fontId="28" fillId="0" borderId="0"/>
    <xf numFmtId="0" fontId="65" fillId="0" borderId="0"/>
    <xf numFmtId="0" fontId="36" fillId="0" borderId="0"/>
    <xf numFmtId="0" fontId="28" fillId="0" borderId="0"/>
    <xf numFmtId="0" fontId="28" fillId="0" borderId="0"/>
    <xf numFmtId="0" fontId="28" fillId="0" borderId="0"/>
    <xf numFmtId="0" fontId="7" fillId="0" borderId="0"/>
    <xf numFmtId="0" fontId="28" fillId="0" borderId="0"/>
    <xf numFmtId="0" fontId="23" fillId="23" borderId="7" applyNumberFormat="0" applyFont="0" applyAlignment="0" applyProtection="0"/>
    <xf numFmtId="0" fontId="48" fillId="20" borderId="8" applyNumberFormat="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0" fontId="151" fillId="4" borderId="0" applyNumberFormat="0" applyBorder="0" applyAlignment="0" applyProtection="0">
      <alignment vertical="center"/>
    </xf>
    <xf numFmtId="0" fontId="152" fillId="3" borderId="0" applyNumberFormat="0" applyBorder="0" applyAlignment="0" applyProtection="0">
      <alignment vertical="center"/>
    </xf>
    <xf numFmtId="0" fontId="150" fillId="16" borderId="0" applyNumberFormat="0" applyBorder="0" applyAlignment="0" applyProtection="0">
      <alignment vertical="center"/>
    </xf>
    <xf numFmtId="0" fontId="150" fillId="17" borderId="0" applyNumberFormat="0" applyBorder="0" applyAlignment="0" applyProtection="0">
      <alignment vertical="center"/>
    </xf>
    <xf numFmtId="0" fontId="150" fillId="18" borderId="0" applyNumberFormat="0" applyBorder="0" applyAlignment="0" applyProtection="0">
      <alignment vertical="center"/>
    </xf>
    <xf numFmtId="0" fontId="150" fillId="13" borderId="0" applyNumberFormat="0" applyBorder="0" applyAlignment="0" applyProtection="0">
      <alignment vertical="center"/>
    </xf>
    <xf numFmtId="0" fontId="150" fillId="14" borderId="0" applyNumberFormat="0" applyBorder="0" applyAlignment="0" applyProtection="0">
      <alignment vertical="center"/>
    </xf>
    <xf numFmtId="0" fontId="150" fillId="19" borderId="0" applyNumberFormat="0" applyBorder="0" applyAlignment="0" applyProtection="0">
      <alignment vertical="center"/>
    </xf>
    <xf numFmtId="0" fontId="153" fillId="0" borderId="0" applyNumberFormat="0" applyFill="0" applyBorder="0" applyAlignment="0" applyProtection="0">
      <alignment vertical="center"/>
    </xf>
    <xf numFmtId="0" fontId="154" fillId="0" borderId="3" applyNumberFormat="0" applyFill="0" applyAlignment="0" applyProtection="0">
      <alignment vertical="center"/>
    </xf>
    <xf numFmtId="0" fontId="155" fillId="0" borderId="4" applyNumberFormat="0" applyFill="0" applyAlignment="0" applyProtection="0">
      <alignment vertical="center"/>
    </xf>
    <xf numFmtId="0" fontId="156" fillId="0" borderId="5" applyNumberFormat="0" applyFill="0" applyAlignment="0" applyProtection="0">
      <alignment vertical="center"/>
    </xf>
    <xf numFmtId="0" fontId="156" fillId="0" borderId="0" applyNumberFormat="0" applyFill="0" applyBorder="0" applyAlignment="0" applyProtection="0">
      <alignment vertical="center"/>
    </xf>
    <xf numFmtId="0" fontId="157" fillId="21" borderId="2" applyNumberFormat="0" applyAlignment="0" applyProtection="0">
      <alignment vertical="center"/>
    </xf>
    <xf numFmtId="0" fontId="158" fillId="0" borderId="10" applyNumberFormat="0" applyFill="0" applyAlignment="0" applyProtection="0">
      <alignment vertical="center"/>
    </xf>
    <xf numFmtId="0" fontId="23" fillId="23" borderId="7" applyNumberFormat="0" applyFont="0" applyAlignment="0" applyProtection="0">
      <alignment vertical="center"/>
    </xf>
    <xf numFmtId="0" fontId="159" fillId="0" borderId="0" applyNumberFormat="0" applyFill="0" applyBorder="0" applyAlignment="0" applyProtection="0">
      <alignment vertical="center"/>
    </xf>
    <xf numFmtId="0" fontId="160" fillId="0" borderId="0" applyNumberFormat="0" applyFill="0" applyBorder="0" applyAlignment="0" applyProtection="0">
      <alignment vertical="center"/>
    </xf>
    <xf numFmtId="0" fontId="161" fillId="20" borderId="1" applyNumberFormat="0" applyAlignment="0" applyProtection="0">
      <alignment vertical="center"/>
    </xf>
    <xf numFmtId="0" fontId="162" fillId="7" borderId="1" applyNumberFormat="0" applyAlignment="0" applyProtection="0">
      <alignment vertical="center"/>
    </xf>
    <xf numFmtId="0" fontId="163" fillId="20" borderId="8" applyNumberFormat="0" applyAlignment="0" applyProtection="0">
      <alignment vertical="center"/>
    </xf>
    <xf numFmtId="0" fontId="164" fillId="22" borderId="0" applyNumberFormat="0" applyBorder="0" applyAlignment="0" applyProtection="0">
      <alignment vertical="center"/>
    </xf>
    <xf numFmtId="0" fontId="165" fillId="0" borderId="6" applyNumberFormat="0" applyFill="0" applyAlignment="0" applyProtection="0">
      <alignment vertical="center"/>
    </xf>
    <xf numFmtId="0" fontId="68" fillId="0" borderId="0">
      <alignment vertical="top"/>
    </xf>
    <xf numFmtId="0" fontId="68" fillId="0" borderId="0">
      <alignment vertical="top"/>
    </xf>
    <xf numFmtId="0" fontId="68" fillId="0" borderId="0">
      <alignment vertical="top"/>
    </xf>
    <xf numFmtId="0" fontId="68" fillId="0" borderId="0">
      <alignment vertical="top"/>
    </xf>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172" fillId="0" borderId="0" applyNumberFormat="0" applyFill="0" applyBorder="0" applyAlignment="0" applyProtection="0"/>
    <xf numFmtId="0" fontId="173" fillId="0" borderId="28" applyNumberFormat="0" applyFill="0" applyAlignment="0" applyProtection="0"/>
    <xf numFmtId="0" fontId="174" fillId="0" borderId="29" applyNumberFormat="0" applyFill="0" applyAlignment="0" applyProtection="0"/>
    <xf numFmtId="0" fontId="175" fillId="0" borderId="30" applyNumberFormat="0" applyFill="0" applyAlignment="0" applyProtection="0"/>
    <xf numFmtId="0" fontId="175" fillId="0" borderId="0" applyNumberFormat="0" applyFill="0" applyBorder="0" applyAlignment="0" applyProtection="0"/>
    <xf numFmtId="0" fontId="176" fillId="44" borderId="0" applyNumberFormat="0" applyBorder="0" applyAlignment="0" applyProtection="0"/>
    <xf numFmtId="0" fontId="177" fillId="45" borderId="0" applyNumberFormat="0" applyBorder="0" applyAlignment="0" applyProtection="0"/>
    <xf numFmtId="0" fontId="178" fillId="46" borderId="0" applyNumberFormat="0" applyBorder="0" applyAlignment="0" applyProtection="0"/>
    <xf numFmtId="0" fontId="179" fillId="47" borderId="31" applyNumberFormat="0" applyAlignment="0" applyProtection="0"/>
    <xf numFmtId="0" fontId="180" fillId="48" borderId="32" applyNumberFormat="0" applyAlignment="0" applyProtection="0"/>
    <xf numFmtId="0" fontId="181" fillId="48" borderId="31" applyNumberFormat="0" applyAlignment="0" applyProtection="0"/>
    <xf numFmtId="0" fontId="182" fillId="0" borderId="33" applyNumberFormat="0" applyFill="0" applyAlignment="0" applyProtection="0"/>
    <xf numFmtId="0" fontId="183" fillId="49" borderId="34" applyNumberFormat="0" applyAlignment="0" applyProtection="0"/>
    <xf numFmtId="0" fontId="184" fillId="0" borderId="0" applyNumberFormat="0" applyFill="0" applyBorder="0" applyAlignment="0" applyProtection="0"/>
    <xf numFmtId="0" fontId="5" fillId="50" borderId="35" applyNumberFormat="0" applyFont="0" applyAlignment="0" applyProtection="0"/>
    <xf numFmtId="0" fontId="185" fillId="0" borderId="0" applyNumberFormat="0" applyFill="0" applyBorder="0" applyAlignment="0" applyProtection="0"/>
    <xf numFmtId="0" fontId="186" fillId="0" borderId="36" applyNumberFormat="0" applyFill="0" applyAlignment="0" applyProtection="0"/>
    <xf numFmtId="0" fontId="187"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87" fillId="54" borderId="0" applyNumberFormat="0" applyBorder="0" applyAlignment="0" applyProtection="0"/>
    <xf numFmtId="0" fontId="187"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87" fillId="58" borderId="0" applyNumberFormat="0" applyBorder="0" applyAlignment="0" applyProtection="0"/>
    <xf numFmtId="0" fontId="187"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87" fillId="62" borderId="0" applyNumberFormat="0" applyBorder="0" applyAlignment="0" applyProtection="0"/>
    <xf numFmtId="0" fontId="187"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87" fillId="66" borderId="0" applyNumberFormat="0" applyBorder="0" applyAlignment="0" applyProtection="0"/>
    <xf numFmtId="0" fontId="187"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87" fillId="70" borderId="0" applyNumberFormat="0" applyBorder="0" applyAlignment="0" applyProtection="0"/>
    <xf numFmtId="0" fontId="187" fillId="71"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187" fillId="74" borderId="0" applyNumberFormat="0" applyBorder="0" applyAlignment="0" applyProtection="0"/>
    <xf numFmtId="0" fontId="34" fillId="20" borderId="41" applyNumberFormat="0" applyAlignment="0" applyProtection="0"/>
    <xf numFmtId="0" fontId="45" fillId="7" borderId="41" applyNumberFormat="0" applyAlignment="0" applyProtection="0"/>
    <xf numFmtId="0" fontId="23" fillId="0" borderId="0"/>
    <xf numFmtId="0" fontId="23" fillId="23" borderId="42" applyNumberFormat="0" applyFont="0" applyAlignment="0" applyProtection="0"/>
    <xf numFmtId="0" fontId="48" fillId="20" borderId="43" applyNumberFormat="0" applyAlignment="0" applyProtection="0"/>
    <xf numFmtId="0" fontId="49" fillId="0" borderId="44" applyNumberFormat="0" applyFill="0" applyBorder="0" applyAlignment="0" applyProtection="0"/>
    <xf numFmtId="0" fontId="50" fillId="0" borderId="44" applyNumberFormat="0" applyFill="0" applyBorder="0" applyAlignment="0" applyProtection="0"/>
    <xf numFmtId="0" fontId="51" fillId="0" borderId="44" applyNumberFormat="0" applyFill="0" applyBorder="0" applyAlignment="0" applyProtection="0"/>
    <xf numFmtId="0" fontId="53" fillId="0" borderId="45"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 fontId="69" fillId="25" borderId="48" applyNumberFormat="0" applyProtection="0">
      <alignment horizontal="left" vertical="center" indent="1"/>
    </xf>
    <xf numFmtId="0" fontId="4" fillId="0" borderId="0"/>
    <xf numFmtId="0" fontId="23" fillId="23" borderId="4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73" fillId="20" borderId="41" applyNumberFormat="0" applyAlignment="0" applyProtection="0"/>
    <xf numFmtId="0" fontId="73" fillId="20" borderId="41" applyNumberFormat="0" applyAlignment="0" applyProtection="0"/>
    <xf numFmtId="0" fontId="73" fillId="20" borderId="41" applyNumberFormat="0" applyAlignment="0" applyProtection="0"/>
    <xf numFmtId="0" fontId="73" fillId="20" borderId="41" applyNumberFormat="0" applyAlignment="0" applyProtection="0"/>
    <xf numFmtId="0" fontId="73" fillId="20" borderId="41" applyNumberFormat="0" applyAlignment="0" applyProtection="0"/>
    <xf numFmtId="0" fontId="73" fillId="20" borderId="41" applyNumberFormat="0" applyAlignment="0" applyProtection="0"/>
    <xf numFmtId="0" fontId="73" fillId="20" borderId="41" applyNumberFormat="0" applyAlignment="0" applyProtection="0"/>
    <xf numFmtId="0" fontId="73" fillId="20" borderId="41" applyNumberFormat="0" applyAlignment="0" applyProtection="0"/>
    <xf numFmtId="0" fontId="73" fillId="20" borderId="41" applyNumberFormat="0" applyAlignment="0" applyProtection="0"/>
    <xf numFmtId="0" fontId="73" fillId="20" borderId="41" applyNumberFormat="0" applyAlignment="0" applyProtection="0"/>
    <xf numFmtId="0" fontId="73" fillId="20"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2" fillId="7" borderId="41" applyNumberFormat="0" applyAlignment="0" applyProtection="0"/>
    <xf numFmtId="0" fontId="82" fillId="7" borderId="41" applyNumberFormat="0" applyAlignment="0" applyProtection="0"/>
    <xf numFmtId="0" fontId="82" fillId="7" borderId="41" applyNumberFormat="0" applyAlignment="0" applyProtection="0"/>
    <xf numFmtId="0" fontId="82" fillId="7" borderId="41" applyNumberFormat="0" applyAlignment="0" applyProtection="0"/>
    <xf numFmtId="0" fontId="82" fillId="7" borderId="41" applyNumberFormat="0" applyAlignment="0" applyProtection="0"/>
    <xf numFmtId="0" fontId="82" fillId="7" borderId="41" applyNumberFormat="0" applyAlignment="0" applyProtection="0"/>
    <xf numFmtId="0" fontId="82" fillId="7" borderId="41" applyNumberFormat="0" applyAlignment="0" applyProtection="0"/>
    <xf numFmtId="0" fontId="82" fillId="7" borderId="41" applyNumberFormat="0" applyAlignment="0" applyProtection="0"/>
    <xf numFmtId="0" fontId="82" fillId="7" borderId="41" applyNumberFormat="0" applyAlignment="0" applyProtection="0"/>
    <xf numFmtId="0" fontId="82" fillId="7" borderId="41" applyNumberFormat="0" applyAlignment="0" applyProtection="0"/>
    <xf numFmtId="0" fontId="82" fillId="7" borderId="4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23" borderId="42" applyNumberFormat="0" applyFont="0" applyAlignment="0" applyProtection="0"/>
    <xf numFmtId="0" fontId="28" fillId="23" borderId="42" applyNumberFormat="0" applyFont="0" applyAlignment="0" applyProtection="0"/>
    <xf numFmtId="0" fontId="28" fillId="23" borderId="42" applyNumberFormat="0" applyFont="0" applyAlignment="0" applyProtection="0"/>
    <xf numFmtId="0" fontId="28" fillId="23" borderId="42" applyNumberFormat="0" applyFont="0" applyAlignment="0" applyProtection="0"/>
    <xf numFmtId="0" fontId="23" fillId="23" borderId="42" applyNumberFormat="0" applyFont="0" applyAlignment="0" applyProtection="0"/>
    <xf numFmtId="0" fontId="28" fillId="23" borderId="42" applyNumberFormat="0" applyFont="0" applyAlignment="0" applyProtection="0"/>
    <xf numFmtId="0" fontId="28" fillId="23" borderId="42" applyNumberFormat="0" applyFont="0" applyAlignment="0" applyProtection="0"/>
    <xf numFmtId="0" fontId="28" fillId="23" borderId="42" applyNumberFormat="0" applyFont="0" applyAlignment="0" applyProtection="0"/>
    <xf numFmtId="0" fontId="28" fillId="23" borderId="42" applyNumberFormat="0" applyFont="0" applyAlignment="0" applyProtection="0"/>
    <xf numFmtId="0" fontId="28" fillId="23" borderId="42" applyNumberFormat="0" applyFont="0" applyAlignment="0" applyProtection="0"/>
    <xf numFmtId="0" fontId="85" fillId="20" borderId="43" applyNumberFormat="0" applyAlignment="0" applyProtection="0"/>
    <xf numFmtId="0" fontId="85" fillId="20" borderId="43" applyNumberFormat="0" applyAlignment="0" applyProtection="0"/>
    <xf numFmtId="0" fontId="85" fillId="20" borderId="43" applyNumberFormat="0" applyAlignment="0" applyProtection="0"/>
    <xf numFmtId="0" fontId="85" fillId="20" borderId="43" applyNumberFormat="0" applyAlignment="0" applyProtection="0"/>
    <xf numFmtId="0" fontId="85" fillId="20" borderId="43" applyNumberFormat="0" applyAlignment="0" applyProtection="0"/>
    <xf numFmtId="0" fontId="85" fillId="20" borderId="43" applyNumberFormat="0" applyAlignment="0" applyProtection="0"/>
    <xf numFmtId="0" fontId="85" fillId="20" borderId="43" applyNumberFormat="0" applyAlignment="0" applyProtection="0"/>
    <xf numFmtId="0" fontId="85" fillId="20" borderId="43" applyNumberFormat="0" applyAlignment="0" applyProtection="0"/>
    <xf numFmtId="0" fontId="85" fillId="20" borderId="43" applyNumberFormat="0" applyAlignment="0" applyProtection="0"/>
    <xf numFmtId="0" fontId="85" fillId="20" borderId="43" applyNumberFormat="0" applyAlignment="0" applyProtection="0"/>
    <xf numFmtId="0" fontId="85" fillId="20" borderId="43" applyNumberFormat="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4" fillId="0" borderId="0"/>
    <xf numFmtId="38" fontId="108" fillId="0" borderId="49">
      <alignment vertical="center"/>
    </xf>
    <xf numFmtId="171" fontId="23" fillId="30" borderId="27" applyNumberFormat="0" applyFont="0" applyBorder="0" applyAlignment="0" applyProtection="0">
      <alignment horizontal="center"/>
    </xf>
    <xf numFmtId="0" fontId="23" fillId="32" borderId="27" applyFont="0">
      <alignment horizontal="center"/>
    </xf>
    <xf numFmtId="0" fontId="114" fillId="0" borderId="46">
      <alignment horizontal="left" vertical="center"/>
    </xf>
    <xf numFmtId="0" fontId="120" fillId="0" borderId="50" applyFont="0" applyBorder="0"/>
    <xf numFmtId="4" fontId="124" fillId="22" borderId="48" applyNumberFormat="0" applyProtection="0">
      <alignment vertical="center"/>
    </xf>
    <xf numFmtId="4" fontId="125" fillId="28" borderId="48" applyNumberFormat="0" applyProtection="0">
      <alignment vertical="center"/>
    </xf>
    <xf numFmtId="4" fontId="124" fillId="28" borderId="48" applyNumberFormat="0" applyProtection="0">
      <alignment horizontal="left" vertical="center" indent="1"/>
    </xf>
    <xf numFmtId="0" fontId="124" fillId="28" borderId="48" applyNumberFormat="0" applyProtection="0">
      <alignment horizontal="left" vertical="top" indent="1"/>
    </xf>
    <xf numFmtId="4" fontId="68" fillId="3" borderId="48" applyNumberFormat="0" applyProtection="0">
      <alignment horizontal="right" vertical="center"/>
    </xf>
    <xf numFmtId="4" fontId="68" fillId="9" borderId="48" applyNumberFormat="0" applyProtection="0">
      <alignment horizontal="right" vertical="center"/>
    </xf>
    <xf numFmtId="4" fontId="68" fillId="17" borderId="48" applyNumberFormat="0" applyProtection="0">
      <alignment horizontal="right" vertical="center"/>
    </xf>
    <xf numFmtId="4" fontId="68" fillId="11" borderId="48" applyNumberFormat="0" applyProtection="0">
      <alignment horizontal="right" vertical="center"/>
    </xf>
    <xf numFmtId="4" fontId="68" fillId="15" borderId="48" applyNumberFormat="0" applyProtection="0">
      <alignment horizontal="right" vertical="center"/>
    </xf>
    <xf numFmtId="4" fontId="68" fillId="19" borderId="48" applyNumberFormat="0" applyProtection="0">
      <alignment horizontal="right" vertical="center"/>
    </xf>
    <xf numFmtId="4" fontId="68" fillId="18" borderId="48" applyNumberFormat="0" applyProtection="0">
      <alignment horizontal="right" vertical="center"/>
    </xf>
    <xf numFmtId="4" fontId="68" fillId="34" borderId="48" applyNumberFormat="0" applyProtection="0">
      <alignment horizontal="right" vertical="center"/>
    </xf>
    <xf numFmtId="4" fontId="68" fillId="10" borderId="48" applyNumberFormat="0" applyProtection="0">
      <alignment horizontal="right" vertical="center"/>
    </xf>
    <xf numFmtId="4" fontId="68" fillId="38" borderId="48" applyNumberFormat="0" applyProtection="0">
      <alignment horizontal="right" vertical="center"/>
    </xf>
    <xf numFmtId="0" fontId="23" fillId="37" borderId="48" applyNumberFormat="0" applyProtection="0">
      <alignment horizontal="left" vertical="center" indent="1"/>
    </xf>
    <xf numFmtId="0" fontId="23" fillId="37" borderId="48" applyNumberFormat="0" applyProtection="0">
      <alignment horizontal="left" vertical="top" indent="1"/>
    </xf>
    <xf numFmtId="0" fontId="23" fillId="33" borderId="48" applyNumberFormat="0" applyProtection="0">
      <alignment horizontal="left" vertical="center" indent="1"/>
    </xf>
    <xf numFmtId="0" fontId="23" fillId="33" borderId="48" applyNumberFormat="0" applyProtection="0">
      <alignment horizontal="left" vertical="top" indent="1"/>
    </xf>
    <xf numFmtId="0" fontId="23" fillId="25" borderId="48" applyNumberFormat="0" applyProtection="0">
      <alignment horizontal="left" vertical="center" indent="1"/>
    </xf>
    <xf numFmtId="0" fontId="23" fillId="25" borderId="48" applyNumberFormat="0" applyProtection="0">
      <alignment horizontal="left" vertical="top" indent="1"/>
    </xf>
    <xf numFmtId="0" fontId="23" fillId="39" borderId="48" applyNumberFormat="0" applyProtection="0">
      <alignment horizontal="left" vertical="center" indent="1"/>
    </xf>
    <xf numFmtId="0" fontId="23" fillId="39" borderId="48" applyNumberFormat="0" applyProtection="0">
      <alignment horizontal="left" vertical="top" indent="1"/>
    </xf>
    <xf numFmtId="4" fontId="68" fillId="40" borderId="48" applyNumberFormat="0" applyProtection="0">
      <alignment vertical="center"/>
    </xf>
    <xf numFmtId="4" fontId="126" fillId="40" borderId="48" applyNumberFormat="0" applyProtection="0">
      <alignment vertical="center"/>
    </xf>
    <xf numFmtId="4" fontId="68" fillId="40" borderId="48" applyNumberFormat="0" applyProtection="0">
      <alignment horizontal="left" vertical="center" indent="1"/>
    </xf>
    <xf numFmtId="0" fontId="68" fillId="40" borderId="48" applyNumberFormat="0" applyProtection="0">
      <alignment horizontal="left" vertical="top" indent="1"/>
    </xf>
    <xf numFmtId="4" fontId="68" fillId="36" borderId="48" applyNumberFormat="0" applyProtection="0">
      <alignment horizontal="right" vertical="center"/>
    </xf>
    <xf numFmtId="4" fontId="126" fillId="36" borderId="48" applyNumberFormat="0" applyProtection="0">
      <alignment horizontal="right" vertical="center"/>
    </xf>
    <xf numFmtId="0" fontId="68" fillId="33" borderId="48" applyNumberFormat="0" applyProtection="0">
      <alignment horizontal="left" vertical="top" indent="1"/>
    </xf>
    <xf numFmtId="4" fontId="128" fillId="36" borderId="48" applyNumberFormat="0" applyProtection="0">
      <alignment horizontal="right" vertical="center"/>
    </xf>
    <xf numFmtId="0" fontId="23" fillId="0" borderId="51"/>
    <xf numFmtId="206" fontId="140" fillId="0" borderId="44" applyBorder="0" applyProtection="0">
      <alignment horizontal="right" vertical="center"/>
    </xf>
    <xf numFmtId="0" fontId="142" fillId="0" borderId="37" applyFill="0" applyBorder="0" applyProtection="0">
      <alignment horizontal="left" vertical="top"/>
    </xf>
    <xf numFmtId="1" fontId="146" fillId="0" borderId="47" applyFont="0" applyFill="0" applyBorder="0" applyAlignment="0" applyProtection="0">
      <alignment horizontal="left"/>
    </xf>
    <xf numFmtId="0" fontId="4" fillId="0" borderId="0"/>
    <xf numFmtId="0" fontId="4" fillId="0" borderId="0"/>
    <xf numFmtId="43" fontId="4" fillId="0" borderId="0" applyFont="0" applyFill="0" applyBorder="0" applyAlignment="0" applyProtection="0"/>
    <xf numFmtId="0" fontId="23"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201" fontId="4" fillId="0" borderId="0" applyFont="0" applyFill="0" applyBorder="0" applyAlignment="0" applyProtection="0"/>
    <xf numFmtId="0" fontId="4" fillId="0" borderId="0"/>
    <xf numFmtId="0" fontId="4" fillId="0" borderId="0"/>
    <xf numFmtId="0" fontId="4" fillId="0" borderId="0"/>
    <xf numFmtId="0" fontId="34" fillId="20"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5" fillId="7" borderId="41" applyNumberFormat="0" applyAlignment="0" applyProtection="0"/>
    <xf numFmtId="0" fontId="4" fillId="0" borderId="0"/>
    <xf numFmtId="0" fontId="4" fillId="0" borderId="0"/>
    <xf numFmtId="0" fontId="4" fillId="0" borderId="0"/>
    <xf numFmtId="0" fontId="4" fillId="0" borderId="0"/>
    <xf numFmtId="0" fontId="23" fillId="23" borderId="42" applyNumberFormat="0" applyFont="0" applyAlignment="0" applyProtection="0"/>
    <xf numFmtId="0" fontId="48" fillId="20" borderId="43" applyNumberFormat="0" applyAlignment="0" applyProtection="0"/>
    <xf numFmtId="0" fontId="53" fillId="0" borderId="45" applyNumberFormat="0" applyFill="0" applyAlignment="0" applyProtection="0"/>
    <xf numFmtId="0" fontId="158" fillId="0" borderId="45" applyNumberFormat="0" applyFill="0" applyAlignment="0" applyProtection="0">
      <alignment vertical="center"/>
    </xf>
    <xf numFmtId="0" fontId="23" fillId="23" borderId="42" applyNumberFormat="0" applyFont="0" applyAlignment="0" applyProtection="0">
      <alignment vertical="center"/>
    </xf>
    <xf numFmtId="0" fontId="161" fillId="20" borderId="41" applyNumberFormat="0" applyAlignment="0" applyProtection="0">
      <alignment vertical="center"/>
    </xf>
    <xf numFmtId="0" fontId="162" fillId="7" borderId="41" applyNumberFormat="0" applyAlignment="0" applyProtection="0">
      <alignment vertical="center"/>
    </xf>
    <xf numFmtId="0" fontId="163" fillId="20" borderId="43" applyNumberFormat="0" applyAlignment="0" applyProtection="0">
      <alignment vertical="center"/>
    </xf>
    <xf numFmtId="41" fontId="22" fillId="0" borderId="0" applyFont="0" applyFill="0" applyBorder="0" applyAlignment="0" applyProtection="0"/>
    <xf numFmtId="0" fontId="4" fillId="0" borderId="0"/>
    <xf numFmtId="43" fontId="4" fillId="0" borderId="0" applyFont="0" applyFill="0" applyBorder="0" applyAlignment="0" applyProtection="0"/>
    <xf numFmtId="0" fontId="23"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76"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00" fillId="0" borderId="0"/>
    <xf numFmtId="0" fontId="200" fillId="0" borderId="0"/>
    <xf numFmtId="0" fontId="200" fillId="0" borderId="0"/>
    <xf numFmtId="0" fontId="22" fillId="0" borderId="0"/>
    <xf numFmtId="0" fontId="35" fillId="21" borderId="55" applyNumberFormat="0" applyAlignment="0" applyProtection="0"/>
    <xf numFmtId="0" fontId="2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2" fillId="0" borderId="0"/>
    <xf numFmtId="0" fontId="74" fillId="21" borderId="55" applyNumberFormat="0" applyAlignment="0" applyProtection="0"/>
    <xf numFmtId="0" fontId="74" fillId="21" borderId="55" applyNumberFormat="0" applyAlignment="0" applyProtection="0"/>
    <xf numFmtId="0" fontId="74" fillId="21" borderId="55" applyNumberFormat="0" applyAlignment="0" applyProtection="0"/>
    <xf numFmtId="0" fontId="74" fillId="21" borderId="55" applyNumberFormat="0" applyAlignment="0" applyProtection="0"/>
    <xf numFmtId="0" fontId="74" fillId="21" borderId="55" applyNumberFormat="0" applyAlignment="0" applyProtection="0"/>
    <xf numFmtId="0" fontId="74" fillId="21" borderId="55" applyNumberFormat="0" applyAlignment="0" applyProtection="0"/>
    <xf numFmtId="0" fontId="74" fillId="21" borderId="55" applyNumberFormat="0" applyAlignment="0" applyProtection="0"/>
    <xf numFmtId="0" fontId="74" fillId="21" borderId="55" applyNumberFormat="0" applyAlignment="0" applyProtection="0"/>
    <xf numFmtId="0" fontId="74" fillId="21" borderId="55" applyNumberFormat="0" applyAlignment="0" applyProtection="0"/>
    <xf numFmtId="0" fontId="74" fillId="21" borderId="55" applyNumberFormat="0" applyAlignment="0" applyProtection="0"/>
    <xf numFmtId="0" fontId="74" fillId="21" borderId="5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3" fillId="0" borderId="0"/>
    <xf numFmtId="38" fontId="108" fillId="0" borderId="56">
      <alignment vertical="center"/>
    </xf>
    <xf numFmtId="0" fontId="23" fillId="0" borderId="57"/>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201" fontId="2" fillId="0" borderId="0" applyFont="0" applyFill="0" applyBorder="0" applyAlignment="0" applyProtection="0"/>
    <xf numFmtId="0" fontId="2" fillId="0" borderId="0"/>
    <xf numFmtId="0" fontId="2" fillId="0" borderId="0"/>
    <xf numFmtId="0" fontId="2" fillId="0" borderId="0"/>
    <xf numFmtId="0" fontId="35" fillId="21" borderId="5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3" fillId="0" borderId="0"/>
    <xf numFmtId="0" fontId="157" fillId="21" borderId="55" applyNumberFormat="0" applyAlignment="0" applyProtection="0">
      <alignment vertical="center"/>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50" borderId="35" applyNumberFormat="0" applyFont="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108" fillId="0" borderId="56">
      <alignment vertical="center"/>
    </xf>
    <xf numFmtId="0" fontId="23" fillId="0" borderId="57"/>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201"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3" fillId="0" borderId="0"/>
    <xf numFmtId="0" fontId="23" fillId="0" borderId="0"/>
    <xf numFmtId="0" fontId="23" fillId="0" borderId="0"/>
    <xf numFmtId="211" fontId="204" fillId="0" borderId="0"/>
    <xf numFmtId="171" fontId="23" fillId="0" borderId="0" applyFont="0" applyFill="0" applyBorder="0" applyAlignment="0" applyProtection="0"/>
    <xf numFmtId="0" fontId="205" fillId="0" borderId="0"/>
    <xf numFmtId="0" fontId="1" fillId="0" borderId="0"/>
    <xf numFmtId="169"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218" fillId="0" borderId="0"/>
    <xf numFmtId="0" fontId="219" fillId="0" borderId="0"/>
    <xf numFmtId="43" fontId="218" fillId="0" borderId="0" applyFont="0" applyFill="0" applyBorder="0" applyAlignment="0" applyProtection="0"/>
  </cellStyleXfs>
  <cellXfs count="527">
    <xf numFmtId="0" fontId="0" fillId="0" borderId="0" xfId="0"/>
    <xf numFmtId="0" fontId="29" fillId="0" borderId="0" xfId="0" applyFont="1" applyFill="1"/>
    <xf numFmtId="0" fontId="29" fillId="0" borderId="0" xfId="0" applyFont="1"/>
    <xf numFmtId="0" fontId="168" fillId="0" borderId="0" xfId="0" applyFont="1"/>
    <xf numFmtId="0" fontId="29" fillId="0" borderId="0" xfId="0" applyFont="1" applyAlignment="1">
      <alignment horizontal="right"/>
    </xf>
    <xf numFmtId="171" fontId="29" fillId="0" borderId="0" xfId="29" applyNumberFormat="1" applyFont="1"/>
    <xf numFmtId="171" fontId="29" fillId="43" borderId="0" xfId="29" applyNumberFormat="1" applyFont="1" applyFill="1"/>
    <xf numFmtId="0" fontId="169" fillId="0" borderId="0" xfId="0" applyFont="1"/>
    <xf numFmtId="171" fontId="169" fillId="43" borderId="0" xfId="29" applyNumberFormat="1" applyFont="1" applyFill="1"/>
    <xf numFmtId="0" fontId="169" fillId="0" borderId="0" xfId="0" applyFont="1" applyAlignment="1">
      <alignment textRotation="90"/>
    </xf>
    <xf numFmtId="171" fontId="169" fillId="0" borderId="0" xfId="0" applyNumberFormat="1" applyFont="1"/>
    <xf numFmtId="171" fontId="57" fillId="0" borderId="0" xfId="29" applyNumberFormat="1" applyFont="1"/>
    <xf numFmtId="43" fontId="29" fillId="0" borderId="0" xfId="0" applyNumberFormat="1" applyFont="1"/>
    <xf numFmtId="0" fontId="192" fillId="0" borderId="0" xfId="0" applyFont="1"/>
    <xf numFmtId="0" fontId="29" fillId="0" borderId="0" xfId="0" applyFont="1" applyAlignment="1">
      <alignment vertical="center"/>
    </xf>
    <xf numFmtId="43" fontId="29" fillId="0" borderId="0" xfId="0" applyNumberFormat="1" applyFont="1" applyAlignment="1">
      <alignment vertical="center"/>
    </xf>
    <xf numFmtId="43" fontId="29" fillId="0" borderId="0" xfId="29" applyFont="1"/>
    <xf numFmtId="0" fontId="167" fillId="0" borderId="0" xfId="0" applyFont="1"/>
    <xf numFmtId="0" fontId="29" fillId="0" borderId="0" xfId="1001" applyFont="1"/>
    <xf numFmtId="0" fontId="57" fillId="0" borderId="0" xfId="1001" applyFont="1"/>
    <xf numFmtId="171" fontId="58" fillId="43" borderId="0" xfId="29" applyNumberFormat="1" applyFont="1" applyFill="1" applyBorder="1" applyAlignment="1" applyProtection="1">
      <alignment horizontal="right"/>
      <protection hidden="1"/>
    </xf>
    <xf numFmtId="171" fontId="167" fillId="0" borderId="0" xfId="29" applyNumberFormat="1" applyFont="1"/>
    <xf numFmtId="0" fontId="167" fillId="0" borderId="0" xfId="0" applyFont="1" applyAlignment="1">
      <alignment horizontal="right"/>
    </xf>
    <xf numFmtId="171" fontId="58" fillId="0" borderId="0" xfId="29" applyNumberFormat="1" applyFont="1" applyFill="1" applyBorder="1" applyAlignment="1" applyProtection="1">
      <alignment horizontal="right"/>
      <protection hidden="1"/>
    </xf>
    <xf numFmtId="171" fontId="167" fillId="0" borderId="0" xfId="29" applyNumberFormat="1" applyFont="1" applyFill="1"/>
    <xf numFmtId="171" fontId="29" fillId="0" borderId="0" xfId="29" applyNumberFormat="1" applyFont="1" applyAlignment="1"/>
    <xf numFmtId="0" fontId="57" fillId="0" borderId="0" xfId="0" applyFont="1" applyFill="1"/>
    <xf numFmtId="0" fontId="29" fillId="43" borderId="0" xfId="0" applyFont="1" applyFill="1" applyAlignment="1">
      <alignment horizontal="right"/>
    </xf>
    <xf numFmtId="0" fontId="29" fillId="43" borderId="0" xfId="0" applyFont="1" applyFill="1"/>
    <xf numFmtId="171" fontId="169" fillId="43" borderId="0" xfId="29" applyNumberFormat="1" applyFont="1" applyFill="1" applyAlignment="1">
      <alignment horizontal="right"/>
    </xf>
    <xf numFmtId="43" fontId="29" fillId="43" borderId="0" xfId="29" applyFont="1" applyFill="1"/>
    <xf numFmtId="0" fontId="195" fillId="43" borderId="0" xfId="0" applyFont="1" applyFill="1" applyAlignment="1">
      <alignment horizontal="left"/>
    </xf>
    <xf numFmtId="0" fontId="196" fillId="0" borderId="0" xfId="0" applyFont="1"/>
    <xf numFmtId="43" fontId="169" fillId="0" borderId="0" xfId="0" applyNumberFormat="1" applyFont="1"/>
    <xf numFmtId="0" fontId="166" fillId="0" borderId="0" xfId="0" applyFont="1" applyAlignment="1">
      <alignment horizontal="justify" vertical="center"/>
    </xf>
    <xf numFmtId="0" fontId="29" fillId="0" borderId="0" xfId="0" applyFont="1" applyAlignment="1"/>
    <xf numFmtId="0" fontId="166" fillId="0" borderId="0" xfId="0" applyFont="1" applyAlignment="1">
      <alignment horizontal="left" vertical="center"/>
    </xf>
    <xf numFmtId="0" fontId="197" fillId="0" borderId="11" xfId="0" applyFont="1" applyBorder="1" applyAlignment="1">
      <alignment horizontal="left" vertical="center" wrapText="1"/>
    </xf>
    <xf numFmtId="0" fontId="197" fillId="0" borderId="11" xfId="0" applyFont="1" applyBorder="1" applyAlignment="1">
      <alignment vertical="center" wrapText="1"/>
    </xf>
    <xf numFmtId="0" fontId="166" fillId="0" borderId="11" xfId="0" applyFont="1" applyBorder="1" applyAlignment="1">
      <alignment horizontal="left" vertical="center" wrapText="1"/>
    </xf>
    <xf numFmtId="0" fontId="166" fillId="0" borderId="11" xfId="0" applyFont="1" applyBorder="1" applyAlignment="1">
      <alignment vertical="center" wrapText="1"/>
    </xf>
    <xf numFmtId="14" fontId="166" fillId="0" borderId="11" xfId="0" applyNumberFormat="1" applyFont="1" applyBorder="1" applyAlignment="1">
      <alignment horizontal="left" vertical="center" wrapText="1"/>
    </xf>
    <xf numFmtId="14" fontId="197" fillId="0" borderId="11" xfId="0" applyNumberFormat="1" applyFont="1" applyBorder="1" applyAlignment="1">
      <alignment horizontal="left" vertical="center" wrapText="1"/>
    </xf>
    <xf numFmtId="0" fontId="166" fillId="0" borderId="11" xfId="0" applyFont="1" applyBorder="1" applyAlignment="1">
      <alignment horizontal="left" vertical="center" wrapText="1" indent="11"/>
    </xf>
    <xf numFmtId="171" fontId="29" fillId="0" borderId="0" xfId="29" applyNumberFormat="1" applyFont="1" applyAlignment="1">
      <alignment horizontal="right"/>
    </xf>
    <xf numFmtId="171" fontId="166" fillId="0" borderId="0" xfId="29" applyNumberFormat="1" applyFont="1" applyAlignment="1">
      <alignment vertical="center"/>
    </xf>
    <xf numFmtId="0" fontId="166" fillId="0" borderId="0" xfId="0" applyFont="1" applyBorder="1" applyAlignment="1">
      <alignment vertical="center"/>
    </xf>
    <xf numFmtId="0" fontId="166" fillId="0" borderId="0" xfId="0" applyFont="1" applyAlignment="1"/>
    <xf numFmtId="2" fontId="169" fillId="0" borderId="0" xfId="0" applyNumberFormat="1" applyFont="1"/>
    <xf numFmtId="4" fontId="57" fillId="0" borderId="0" xfId="1001" applyNumberFormat="1" applyFont="1"/>
    <xf numFmtId="210" fontId="57" fillId="0" borderId="0" xfId="1001" applyNumberFormat="1" applyFont="1"/>
    <xf numFmtId="0" fontId="166" fillId="0" borderId="0" xfId="0" applyFont="1" applyAlignment="1">
      <alignment vertical="center"/>
    </xf>
    <xf numFmtId="0" fontId="166" fillId="0" borderId="0" xfId="0" applyFont="1" applyAlignment="1">
      <alignment horizontal="center" vertical="center"/>
    </xf>
    <xf numFmtId="171" fontId="29" fillId="0" borderId="11" xfId="29" applyNumberFormat="1" applyFont="1" applyBorder="1" applyAlignment="1">
      <alignment horizontal="center" vertical="center" wrapText="1"/>
    </xf>
    <xf numFmtId="0" fontId="197" fillId="0" borderId="0" xfId="0" applyFont="1" applyAlignment="1">
      <alignment horizontal="center" vertical="center"/>
    </xf>
    <xf numFmtId="0" fontId="166" fillId="0" borderId="0" xfId="0" applyFont="1" applyAlignment="1">
      <alignment horizontal="center"/>
    </xf>
    <xf numFmtId="43" fontId="29" fillId="0" borderId="0" xfId="0" applyNumberFormat="1" applyFont="1" applyAlignment="1">
      <alignment horizontal="center"/>
    </xf>
    <xf numFmtId="171" fontId="29" fillId="43" borderId="0" xfId="29" applyNumberFormat="1" applyFont="1" applyFill="1" applyAlignment="1"/>
    <xf numFmtId="171" fontId="29" fillId="43" borderId="0" xfId="29" applyNumberFormat="1" applyFont="1" applyFill="1" applyAlignment="1">
      <alignment horizontal="right" vertical="center"/>
    </xf>
    <xf numFmtId="171" fontId="29" fillId="43" borderId="11" xfId="29" applyNumberFormat="1" applyFont="1" applyFill="1" applyBorder="1" applyAlignment="1">
      <alignment horizontal="center" vertical="center" wrapText="1"/>
    </xf>
    <xf numFmtId="171" fontId="29" fillId="43" borderId="11" xfId="29" applyNumberFormat="1" applyFont="1" applyFill="1" applyBorder="1" applyAlignment="1">
      <alignment vertical="center" wrapText="1"/>
    </xf>
    <xf numFmtId="43" fontId="29" fillId="43" borderId="11" xfId="29" applyNumberFormat="1" applyFont="1" applyFill="1" applyBorder="1" applyAlignment="1">
      <alignment vertical="center" wrapText="1"/>
    </xf>
    <xf numFmtId="43" fontId="29" fillId="43" borderId="0" xfId="29" applyNumberFormat="1" applyFont="1" applyFill="1" applyAlignment="1"/>
    <xf numFmtId="0" fontId="169" fillId="43" borderId="0" xfId="0" applyFont="1" applyFill="1"/>
    <xf numFmtId="0" fontId="29" fillId="43" borderId="0" xfId="0" applyFont="1" applyFill="1" applyAlignment="1"/>
    <xf numFmtId="171" fontId="29" fillId="43" borderId="0" xfId="29" applyNumberFormat="1" applyFont="1" applyFill="1" applyAlignment="1">
      <alignment horizontal="right"/>
    </xf>
    <xf numFmtId="171" fontId="29" fillId="43" borderId="11" xfId="29" applyNumberFormat="1" applyFont="1" applyFill="1" applyBorder="1" applyAlignment="1" applyProtection="1">
      <alignment horizontal="center" vertical="top"/>
    </xf>
    <xf numFmtId="0" fontId="29" fillId="0" borderId="0" xfId="0" applyNumberFormat="1" applyFont="1" applyFill="1" applyBorder="1" applyAlignment="1" applyProtection="1">
      <alignment vertical="top"/>
    </xf>
    <xf numFmtId="0" fontId="29" fillId="43" borderId="11" xfId="0" applyNumberFormat="1" applyFont="1" applyFill="1" applyBorder="1" applyAlignment="1" applyProtection="1">
      <alignment horizontal="center" vertical="center"/>
    </xf>
    <xf numFmtId="0" fontId="29" fillId="43" borderId="11" xfId="0" applyNumberFormat="1" applyFont="1" applyFill="1" applyBorder="1" applyAlignment="1" applyProtection="1">
      <alignment horizontal="left" vertical="top"/>
    </xf>
    <xf numFmtId="0" fontId="58" fillId="43" borderId="11" xfId="0" applyNumberFormat="1" applyFont="1" applyFill="1" applyBorder="1" applyAlignment="1" applyProtection="1">
      <alignment vertical="top"/>
    </xf>
    <xf numFmtId="171" fontId="29" fillId="43" borderId="11" xfId="29" applyNumberFormat="1" applyFont="1" applyFill="1" applyBorder="1" applyAlignment="1" applyProtection="1">
      <alignment horizontal="right" vertical="top" wrapText="1"/>
    </xf>
    <xf numFmtId="0" fontId="58" fillId="43" borderId="11" xfId="0" applyNumberFormat="1" applyFont="1" applyFill="1" applyBorder="1" applyAlignment="1" applyProtection="1">
      <alignment horizontal="center" vertical="center"/>
    </xf>
    <xf numFmtId="0" fontId="58" fillId="43" borderId="11" xfId="0" applyNumberFormat="1" applyFont="1" applyFill="1" applyBorder="1" applyAlignment="1" applyProtection="1">
      <alignment horizontal="left" vertical="top"/>
    </xf>
    <xf numFmtId="171" fontId="58" fillId="43" borderId="11" xfId="29" applyNumberFormat="1" applyFont="1" applyFill="1" applyBorder="1" applyAlignment="1" applyProtection="1">
      <alignment horizontal="left" vertical="top"/>
    </xf>
    <xf numFmtId="208" fontId="58" fillId="43" borderId="11" xfId="29" applyNumberFormat="1" applyFont="1" applyFill="1" applyBorder="1" applyAlignment="1" applyProtection="1">
      <alignment horizontal="left" vertical="top"/>
    </xf>
    <xf numFmtId="208" fontId="29" fillId="43" borderId="11" xfId="29" applyNumberFormat="1" applyFont="1" applyFill="1" applyBorder="1" applyAlignment="1" applyProtection="1">
      <alignment horizontal="right" vertical="top" wrapText="1"/>
    </xf>
    <xf numFmtId="0" fontId="29" fillId="43" borderId="11" xfId="0" applyNumberFormat="1" applyFont="1" applyFill="1" applyBorder="1" applyAlignment="1" applyProtection="1">
      <alignment horizontal="left" vertical="top" wrapText="1"/>
    </xf>
    <xf numFmtId="0" fontId="29" fillId="43" borderId="11" xfId="0" applyNumberFormat="1" applyFont="1" applyFill="1" applyBorder="1" applyAlignment="1" applyProtection="1">
      <alignment vertical="top"/>
    </xf>
    <xf numFmtId="208" fontId="29" fillId="43" borderId="11" xfId="0" applyNumberFormat="1" applyFont="1" applyFill="1" applyBorder="1" applyAlignment="1" applyProtection="1">
      <alignment vertical="top"/>
    </xf>
    <xf numFmtId="43" fontId="29" fillId="0" borderId="0" xfId="0" applyNumberFormat="1" applyFont="1" applyFill="1" applyBorder="1" applyAlignment="1" applyProtection="1">
      <alignment vertical="top"/>
    </xf>
    <xf numFmtId="209" fontId="29" fillId="0" borderId="0" xfId="0" applyNumberFormat="1" applyFont="1" applyFill="1" applyBorder="1" applyAlignment="1" applyProtection="1">
      <alignment vertical="top"/>
    </xf>
    <xf numFmtId="171" fontId="29" fillId="43" borderId="11" xfId="29" applyNumberFormat="1" applyFont="1" applyFill="1" applyBorder="1" applyAlignment="1" applyProtection="1">
      <alignment horizontal="left" vertical="top"/>
    </xf>
    <xf numFmtId="208" fontId="29" fillId="43" borderId="11" xfId="29" applyNumberFormat="1" applyFont="1" applyFill="1" applyBorder="1" applyAlignment="1" applyProtection="1">
      <alignment horizontal="left" vertical="top"/>
    </xf>
    <xf numFmtId="0" fontId="29" fillId="0" borderId="0" xfId="0" applyFont="1" applyFill="1" applyBorder="1" applyAlignment="1">
      <alignment horizontal="center" vertical="center"/>
    </xf>
    <xf numFmtId="0" fontId="29" fillId="0" borderId="0" xfId="0" applyFont="1" applyFill="1" applyBorder="1"/>
    <xf numFmtId="0" fontId="29" fillId="0" borderId="0" xfId="4100" applyFont="1"/>
    <xf numFmtId="0" fontId="29" fillId="0" borderId="0" xfId="4100" applyFont="1" applyBorder="1"/>
    <xf numFmtId="0" fontId="29" fillId="0" borderId="0" xfId="4100" applyFont="1" applyAlignment="1">
      <alignment horizontal="right"/>
    </xf>
    <xf numFmtId="0" fontId="58" fillId="0" borderId="11" xfId="4100" applyFont="1" applyBorder="1" applyAlignment="1">
      <alignment horizontal="center" vertical="center"/>
    </xf>
    <xf numFmtId="0" fontId="188" fillId="75" borderId="0" xfId="4100" applyFont="1" applyFill="1"/>
    <xf numFmtId="0" fontId="58" fillId="0" borderId="0" xfId="4100" applyFont="1" applyAlignment="1">
      <alignment horizontal="center"/>
    </xf>
    <xf numFmtId="0" fontId="189" fillId="0" borderId="0" xfId="4100" applyFont="1"/>
    <xf numFmtId="0" fontId="190" fillId="0" borderId="0" xfId="4100" applyFont="1" applyAlignment="1">
      <alignment horizontal="center"/>
    </xf>
    <xf numFmtId="0" fontId="29" fillId="0" borderId="38" xfId="0" applyFont="1" applyBorder="1" applyAlignment="1">
      <alignment vertical="center" wrapText="1"/>
    </xf>
    <xf numFmtId="0" fontId="29" fillId="0" borderId="39" xfId="0" applyFont="1" applyBorder="1" applyAlignment="1">
      <alignment horizontal="center" vertical="center" wrapText="1"/>
    </xf>
    <xf numFmtId="0" fontId="29" fillId="0" borderId="26" xfId="0" quotePrefix="1" applyFont="1" applyBorder="1" applyAlignment="1">
      <alignment horizontal="center" vertical="center"/>
    </xf>
    <xf numFmtId="0" fontId="29" fillId="0" borderId="11" xfId="0" quotePrefix="1" applyFont="1" applyBorder="1" applyAlignment="1">
      <alignment horizontal="center" vertical="center"/>
    </xf>
    <xf numFmtId="0" fontId="29" fillId="0" borderId="11" xfId="0" applyFont="1" applyBorder="1" applyAlignment="1">
      <alignment vertical="center"/>
    </xf>
    <xf numFmtId="0" fontId="58" fillId="0" borderId="11" xfId="0" applyFont="1" applyBorder="1" applyAlignment="1">
      <alignment vertical="center"/>
    </xf>
    <xf numFmtId="0" fontId="166" fillId="0" borderId="0" xfId="0" applyFont="1"/>
    <xf numFmtId="0" fontId="166" fillId="0" borderId="11" xfId="0" applyFont="1" applyBorder="1" applyAlignment="1">
      <alignment horizontal="left" vertical="top" wrapText="1"/>
    </xf>
    <xf numFmtId="0" fontId="197" fillId="76" borderId="11" xfId="0" applyFont="1" applyFill="1" applyBorder="1" applyAlignment="1">
      <alignment vertical="center" wrapText="1"/>
    </xf>
    <xf numFmtId="43" fontId="166" fillId="0" borderId="54" xfId="29" applyNumberFormat="1" applyFont="1" applyBorder="1" applyAlignment="1">
      <alignment vertical="center" wrapText="1"/>
    </xf>
    <xf numFmtId="43" fontId="197" fillId="0" borderId="54" xfId="29" applyNumberFormat="1" applyFont="1" applyBorder="1" applyAlignment="1">
      <alignment vertical="center" wrapText="1"/>
    </xf>
    <xf numFmtId="171" fontId="166" fillId="43" borderId="54" xfId="29" applyNumberFormat="1" applyFont="1" applyFill="1" applyBorder="1" applyAlignment="1">
      <alignment vertical="center" wrapText="1"/>
    </xf>
    <xf numFmtId="43" fontId="166" fillId="43" borderId="54" xfId="29" applyNumberFormat="1" applyFont="1" applyFill="1" applyBorder="1" applyAlignment="1">
      <alignment vertical="center" wrapText="1"/>
    </xf>
    <xf numFmtId="0" fontId="166" fillId="0" borderId="11" xfId="0" applyFont="1" applyBorder="1" applyAlignment="1">
      <alignment vertical="center"/>
    </xf>
    <xf numFmtId="171" fontId="166" fillId="0" borderId="0" xfId="31" applyNumberFormat="1" applyFont="1"/>
    <xf numFmtId="43" fontId="197" fillId="0" borderId="26" xfId="29" applyNumberFormat="1" applyFont="1" applyBorder="1" applyAlignment="1">
      <alignment horizontal="left" vertical="center"/>
    </xf>
    <xf numFmtId="0" fontId="196" fillId="0" borderId="0" xfId="66" applyFont="1" applyAlignment="1"/>
    <xf numFmtId="0" fontId="202" fillId="0" borderId="0" xfId="0" applyFont="1" applyAlignment="1">
      <alignment horizontal="left" vertical="top"/>
    </xf>
    <xf numFmtId="43" fontId="166" fillId="0" borderId="11" xfId="29" applyNumberFormat="1" applyFont="1" applyBorder="1" applyAlignment="1">
      <alignment horizontal="left" vertical="center" wrapText="1"/>
    </xf>
    <xf numFmtId="4" fontId="58" fillId="0" borderId="58" xfId="0" applyNumberFormat="1" applyFont="1" applyFill="1" applyBorder="1" applyAlignment="1" applyProtection="1">
      <alignment horizontal="right" vertical="center" wrapText="1"/>
    </xf>
    <xf numFmtId="0" fontId="29" fillId="0" borderId="52" xfId="0" applyFont="1" applyBorder="1" applyAlignment="1">
      <alignment horizontal="left" vertical="center" wrapText="1"/>
    </xf>
    <xf numFmtId="0" fontId="166" fillId="0" borderId="11" xfId="0" applyFont="1" applyBorder="1" applyAlignment="1">
      <alignment horizontal="left" vertical="center"/>
    </xf>
    <xf numFmtId="0" fontId="167" fillId="0" borderId="0" xfId="0" applyFont="1" applyAlignment="1">
      <alignment vertical="center"/>
    </xf>
    <xf numFmtId="0" fontId="167" fillId="0" borderId="0" xfId="0" applyFont="1" applyAlignment="1">
      <alignment horizontal="left" vertical="center"/>
    </xf>
    <xf numFmtId="0" fontId="166" fillId="0" borderId="0" xfId="0" applyFont="1" applyBorder="1" applyAlignment="1">
      <alignment horizontal="left" vertical="center"/>
    </xf>
    <xf numFmtId="0" fontId="197" fillId="76" borderId="11" xfId="0" applyFont="1" applyFill="1" applyBorder="1" applyAlignment="1">
      <alignment horizontal="left" vertical="center" wrapText="1"/>
    </xf>
    <xf numFmtId="171" fontId="166" fillId="0" borderId="0" xfId="31" applyNumberFormat="1" applyFont="1" applyAlignment="1">
      <alignment horizontal="left" vertical="center"/>
    </xf>
    <xf numFmtId="0" fontId="29" fillId="0" borderId="0" xfId="0" applyFont="1" applyAlignment="1">
      <alignment horizontal="left" vertical="center"/>
    </xf>
    <xf numFmtId="171" fontId="57" fillId="0" borderId="0" xfId="29" applyNumberFormat="1" applyFont="1" applyAlignment="1">
      <alignment horizontal="left" vertical="center"/>
    </xf>
    <xf numFmtId="171" fontId="29" fillId="0" borderId="0" xfId="29" applyNumberFormat="1" applyFont="1" applyAlignment="1">
      <alignment horizontal="left" vertical="center"/>
    </xf>
    <xf numFmtId="0" fontId="197" fillId="0" borderId="11" xfId="0" applyFont="1" applyBorder="1" applyAlignment="1">
      <alignment horizontal="left" vertical="center"/>
    </xf>
    <xf numFmtId="43" fontId="197" fillId="43" borderId="54" xfId="29" applyNumberFormat="1" applyFont="1" applyFill="1" applyBorder="1" applyAlignment="1">
      <alignment vertical="center" wrapText="1"/>
    </xf>
    <xf numFmtId="0" fontId="58" fillId="0" borderId="26" xfId="0" quotePrefix="1" applyFont="1" applyBorder="1" applyAlignment="1">
      <alignment horizontal="center" vertical="center"/>
    </xf>
    <xf numFmtId="0" fontId="58" fillId="0" borderId="59" xfId="0" quotePrefix="1" applyFont="1" applyBorder="1" applyAlignment="1">
      <alignment horizontal="center" vertical="center"/>
    </xf>
    <xf numFmtId="0" fontId="167" fillId="0" borderId="0" xfId="0" applyFont="1" applyAlignment="1"/>
    <xf numFmtId="43" fontId="197" fillId="76" borderId="11" xfId="29" applyNumberFormat="1" applyFont="1" applyFill="1" applyBorder="1" applyAlignment="1">
      <alignment vertical="center"/>
    </xf>
    <xf numFmtId="43" fontId="166" fillId="0" borderId="0" xfId="29" applyNumberFormat="1" applyFont="1" applyBorder="1" applyAlignment="1">
      <alignment vertical="center"/>
    </xf>
    <xf numFmtId="43" fontId="197" fillId="43" borderId="11" xfId="29" applyNumberFormat="1" applyFont="1" applyFill="1" applyBorder="1" applyAlignment="1">
      <alignment vertical="center"/>
    </xf>
    <xf numFmtId="43" fontId="197" fillId="0" borderId="11" xfId="29" applyNumberFormat="1" applyFont="1" applyBorder="1" applyAlignment="1">
      <alignment vertical="center"/>
    </xf>
    <xf numFmtId="0" fontId="58" fillId="0" borderId="26" xfId="0" applyFont="1" applyBorder="1" applyAlignment="1">
      <alignment horizontal="left" vertical="center"/>
    </xf>
    <xf numFmtId="0" fontId="197" fillId="0" borderId="26" xfId="0" applyFont="1" applyBorder="1" applyAlignment="1">
      <alignment horizontal="left" vertical="center" wrapText="1"/>
    </xf>
    <xf numFmtId="0" fontId="197" fillId="0" borderId="26" xfId="0" applyFont="1" applyBorder="1" applyAlignment="1">
      <alignment vertical="center" wrapText="1"/>
    </xf>
    <xf numFmtId="0" fontId="29" fillId="0" borderId="11" xfId="0" applyFont="1" applyBorder="1" applyAlignment="1">
      <alignment vertical="center" wrapText="1"/>
    </xf>
    <xf numFmtId="0" fontId="29" fillId="0" borderId="52" xfId="0" quotePrefix="1" applyFont="1" applyBorder="1" applyAlignment="1">
      <alignment horizontal="center" vertical="center"/>
    </xf>
    <xf numFmtId="0" fontId="58" fillId="0" borderId="60" xfId="0" applyFont="1" applyBorder="1" applyAlignment="1">
      <alignment horizontal="left" vertical="center"/>
    </xf>
    <xf numFmtId="0" fontId="199" fillId="0" borderId="11" xfId="0" applyFont="1" applyBorder="1" applyAlignment="1">
      <alignment horizontal="left" vertical="center"/>
    </xf>
    <xf numFmtId="43" fontId="29" fillId="0" borderId="0" xfId="0" applyNumberFormat="1" applyFont="1" applyAlignment="1"/>
    <xf numFmtId="0" fontId="167" fillId="0" borderId="0" xfId="0" applyFont="1" applyAlignment="1">
      <alignment horizontal="center" vertical="center"/>
    </xf>
    <xf numFmtId="0" fontId="198" fillId="0" borderId="0" xfId="0" applyFont="1" applyAlignment="1">
      <alignment horizontal="center" vertical="top"/>
    </xf>
    <xf numFmtId="171" fontId="29" fillId="0" borderId="0" xfId="29" applyNumberFormat="1" applyFont="1" applyFill="1" applyAlignment="1"/>
    <xf numFmtId="171" fontId="166" fillId="43" borderId="11" xfId="29" applyNumberFormat="1" applyFont="1" applyFill="1" applyBorder="1" applyAlignment="1">
      <alignment vertical="center"/>
    </xf>
    <xf numFmtId="0" fontId="29" fillId="0" borderId="0" xfId="1001" applyFont="1"/>
    <xf numFmtId="0" fontId="197" fillId="0" borderId="0" xfId="0" applyFont="1" applyAlignment="1">
      <alignment horizontal="left" vertical="center"/>
    </xf>
    <xf numFmtId="0" fontId="29" fillId="0" borderId="0" xfId="1001" applyFont="1"/>
    <xf numFmtId="171" fontId="29" fillId="0" borderId="0" xfId="29" applyNumberFormat="1" applyFont="1" applyAlignment="1"/>
    <xf numFmtId="43" fontId="58" fillId="43" borderId="11" xfId="29" applyFont="1" applyFill="1" applyBorder="1" applyAlignment="1" applyProtection="1">
      <alignment horizontal="right" vertical="top" wrapText="1"/>
    </xf>
    <xf numFmtId="43" fontId="29" fillId="43" borderId="11" xfId="29" applyFont="1" applyFill="1" applyBorder="1" applyAlignment="1" applyProtection="1">
      <alignment horizontal="right" vertical="top" wrapText="1"/>
    </xf>
    <xf numFmtId="43" fontId="58" fillId="43" borderId="11" xfId="29" applyFont="1" applyFill="1" applyBorder="1" applyAlignment="1" applyProtection="1">
      <alignment horizontal="left" vertical="top"/>
    </xf>
    <xf numFmtId="43" fontId="29" fillId="0" borderId="0" xfId="29" applyFont="1" applyFill="1" applyBorder="1" applyAlignment="1" applyProtection="1">
      <alignment vertical="top"/>
    </xf>
    <xf numFmtId="43" fontId="29" fillId="43" borderId="11" xfId="29" applyFont="1" applyFill="1" applyBorder="1" applyAlignment="1">
      <alignment vertical="center" wrapText="1"/>
    </xf>
    <xf numFmtId="43" fontId="58" fillId="43" borderId="11" xfId="29" applyFont="1" applyFill="1" applyBorder="1" applyAlignment="1">
      <alignment vertical="center" wrapText="1"/>
    </xf>
    <xf numFmtId="43" fontId="29" fillId="43" borderId="11" xfId="29" applyFont="1" applyFill="1" applyBorder="1" applyAlignment="1"/>
    <xf numFmtId="43" fontId="58" fillId="0" borderId="11" xfId="29" applyFont="1" applyBorder="1" applyAlignment="1">
      <alignment vertical="center" wrapText="1"/>
    </xf>
    <xf numFmtId="43" fontId="29" fillId="0" borderId="11" xfId="29" applyFont="1" applyBorder="1" applyAlignment="1">
      <alignment vertical="center" wrapText="1"/>
    </xf>
    <xf numFmtId="43" fontId="58" fillId="0" borderId="60" xfId="29" applyFont="1" applyBorder="1" applyAlignment="1">
      <alignment vertical="center"/>
    </xf>
    <xf numFmtId="43" fontId="29" fillId="0" borderId="0" xfId="29" applyFont="1" applyAlignment="1">
      <alignment horizontal="right"/>
    </xf>
    <xf numFmtId="43" fontId="194" fillId="0" borderId="0" xfId="29" applyFont="1"/>
    <xf numFmtId="43" fontId="29" fillId="0" borderId="39" xfId="29" applyFont="1" applyBorder="1" applyAlignment="1">
      <alignment horizontal="center" vertical="center" wrapText="1"/>
    </xf>
    <xf numFmtId="43" fontId="29" fillId="0" borderId="40" xfId="29" applyFont="1" applyBorder="1" applyAlignment="1">
      <alignment horizontal="center" vertical="center" wrapText="1"/>
    </xf>
    <xf numFmtId="43" fontId="29" fillId="0" borderId="26" xfId="29" applyFont="1" applyBorder="1" applyAlignment="1">
      <alignment vertical="center"/>
    </xf>
    <xf numFmtId="43" fontId="29" fillId="43" borderId="26" xfId="29" applyFont="1" applyFill="1" applyBorder="1" applyAlignment="1">
      <alignment vertical="center"/>
    </xf>
    <xf numFmtId="43" fontId="58" fillId="0" borderId="26" xfId="29" applyFont="1" applyBorder="1" applyAlignment="1">
      <alignment vertical="center"/>
    </xf>
    <xf numFmtId="43" fontId="29" fillId="0" borderId="11" xfId="29" applyFont="1" applyBorder="1" applyAlignment="1">
      <alignment vertical="center"/>
    </xf>
    <xf numFmtId="43" fontId="29" fillId="0" borderId="52" xfId="29" applyFont="1" applyBorder="1" applyAlignment="1">
      <alignment vertical="center"/>
    </xf>
    <xf numFmtId="43" fontId="58" fillId="0" borderId="14" xfId="29" applyFont="1" applyBorder="1" applyAlignment="1">
      <alignment vertical="center"/>
    </xf>
    <xf numFmtId="43" fontId="58" fillId="0" borderId="11" xfId="29" applyFont="1" applyBorder="1" applyAlignment="1">
      <alignment vertical="center"/>
    </xf>
    <xf numFmtId="43" fontId="58" fillId="0" borderId="52" xfId="29" applyFont="1" applyBorder="1" applyAlignment="1">
      <alignment vertical="center"/>
    </xf>
    <xf numFmtId="43" fontId="58" fillId="43" borderId="60" xfId="29" applyFont="1" applyFill="1" applyBorder="1" applyAlignment="1">
      <alignment vertical="center"/>
    </xf>
    <xf numFmtId="43" fontId="29" fillId="0" borderId="0" xfId="29" applyFont="1" applyFill="1"/>
    <xf numFmtId="43" fontId="29" fillId="0" borderId="0" xfId="29" applyFont="1" applyFill="1" applyAlignment="1">
      <alignment horizontal="right"/>
    </xf>
    <xf numFmtId="43" fontId="29" fillId="0" borderId="0" xfId="1001" applyNumberFormat="1" applyFont="1"/>
    <xf numFmtId="0" fontId="166" fillId="43" borderId="0" xfId="0" applyFont="1" applyFill="1" applyAlignment="1">
      <alignment vertical="center"/>
    </xf>
    <xf numFmtId="43" fontId="29" fillId="43" borderId="11" xfId="29" applyFont="1" applyFill="1" applyBorder="1" applyAlignment="1" applyProtection="1">
      <alignment vertical="top"/>
    </xf>
    <xf numFmtId="43" fontId="58" fillId="43" borderId="11" xfId="29" applyFont="1" applyFill="1" applyBorder="1" applyAlignment="1" applyProtection="1">
      <alignment vertical="top"/>
    </xf>
    <xf numFmtId="0" fontId="29" fillId="43" borderId="0" xfId="0" applyFont="1" applyFill="1" applyBorder="1"/>
    <xf numFmtId="0" fontId="57" fillId="43" borderId="0" xfId="0" applyFont="1" applyFill="1"/>
    <xf numFmtId="0" fontId="29" fillId="0" borderId="26" xfId="0" applyFont="1" applyBorder="1" applyAlignment="1">
      <alignment vertical="center" wrapText="1"/>
    </xf>
    <xf numFmtId="43" fontId="166" fillId="0" borderId="0" xfId="29" applyFont="1"/>
    <xf numFmtId="43" fontId="166" fillId="0" borderId="0" xfId="29" applyFont="1" applyAlignment="1">
      <alignment horizontal="center"/>
    </xf>
    <xf numFmtId="43" fontId="29" fillId="0" borderId="0" xfId="29" applyFont="1" applyAlignment="1"/>
    <xf numFmtId="0" fontId="57" fillId="24" borderId="0" xfId="238" applyFont="1" applyFill="1" applyProtection="1">
      <protection hidden="1"/>
    </xf>
    <xf numFmtId="0" fontId="29" fillId="0" borderId="0" xfId="238" applyFont="1"/>
    <xf numFmtId="4" fontId="57" fillId="24" borderId="0" xfId="238" applyNumberFormat="1" applyFont="1" applyFill="1" applyProtection="1">
      <protection hidden="1"/>
    </xf>
    <xf numFmtId="0" fontId="169" fillId="24" borderId="0" xfId="238" applyFont="1" applyFill="1" applyProtection="1">
      <protection hidden="1"/>
    </xf>
    <xf numFmtId="4" fontId="169" fillId="24" borderId="0" xfId="238" applyNumberFormat="1" applyFont="1" applyFill="1" applyProtection="1">
      <protection hidden="1"/>
    </xf>
    <xf numFmtId="0" fontId="169" fillId="24" borderId="0" xfId="238" applyFont="1" applyFill="1" applyBorder="1" applyAlignment="1" applyProtection="1">
      <alignment horizontal="center" vertical="center"/>
      <protection hidden="1"/>
    </xf>
    <xf numFmtId="0" fontId="169" fillId="24" borderId="0" xfId="238" applyFont="1" applyFill="1" applyBorder="1" applyAlignment="1" applyProtection="1">
      <alignment horizontal="center"/>
      <protection hidden="1"/>
    </xf>
    <xf numFmtId="0" fontId="206" fillId="24" borderId="0" xfId="238" applyFont="1" applyFill="1" applyAlignment="1" applyProtection="1">
      <alignment horizontal="center" vertical="center"/>
    </xf>
    <xf numFmtId="0" fontId="57" fillId="24" borderId="0" xfId="238" applyFont="1" applyFill="1" applyProtection="1"/>
    <xf numFmtId="0" fontId="57" fillId="24" borderId="0" xfId="238" applyFont="1" applyFill="1" applyAlignment="1" applyProtection="1">
      <alignment horizontal="center" vertical="center"/>
    </xf>
    <xf numFmtId="0" fontId="57" fillId="24" borderId="0" xfId="238" applyFont="1" applyFill="1" applyAlignment="1" applyProtection="1">
      <alignment horizontal="right"/>
    </xf>
    <xf numFmtId="0" fontId="57" fillId="24" borderId="44" xfId="238" applyFont="1" applyFill="1" applyBorder="1" applyAlignment="1" applyProtection="1">
      <alignment horizontal="center"/>
    </xf>
    <xf numFmtId="0" fontId="57" fillId="24" borderId="0" xfId="238" applyFont="1" applyFill="1" applyBorder="1" applyAlignment="1" applyProtection="1"/>
    <xf numFmtId="0" fontId="57" fillId="24" borderId="44" xfId="238" applyFont="1" applyFill="1" applyBorder="1" applyAlignment="1" applyProtection="1">
      <alignment horizontal="left"/>
    </xf>
    <xf numFmtId="0" fontId="207" fillId="43" borderId="0" xfId="238" applyFont="1" applyFill="1" applyBorder="1" applyAlignment="1" applyProtection="1"/>
    <xf numFmtId="0" fontId="57" fillId="24" borderId="0" xfId="238" applyFont="1" applyFill="1" applyBorder="1" applyProtection="1"/>
    <xf numFmtId="0" fontId="208" fillId="77" borderId="0" xfId="238" applyFont="1" applyFill="1" applyAlignment="1" applyProtection="1">
      <alignment horizontal="left"/>
    </xf>
    <xf numFmtId="0" fontId="208" fillId="77" borderId="0" xfId="238" applyFont="1" applyFill="1" applyAlignment="1" applyProtection="1">
      <alignment horizontal="center"/>
    </xf>
    <xf numFmtId="0" fontId="57" fillId="24" borderId="65" xfId="238" applyFont="1" applyFill="1" applyBorder="1" applyAlignment="1" applyProtection="1">
      <alignment horizontal="center"/>
    </xf>
    <xf numFmtId="0" fontId="57" fillId="24" borderId="66" xfId="238" applyFont="1" applyFill="1" applyBorder="1" applyAlignment="1" applyProtection="1">
      <alignment horizontal="left"/>
    </xf>
    <xf numFmtId="0" fontId="208" fillId="77" borderId="0" xfId="238" applyFont="1" applyFill="1" applyBorder="1" applyAlignment="1" applyProtection="1">
      <alignment horizontal="left"/>
    </xf>
    <xf numFmtId="0" fontId="208" fillId="77" borderId="0" xfId="238" applyFont="1" applyFill="1" applyBorder="1" applyAlignment="1" applyProtection="1">
      <alignment horizontal="center"/>
    </xf>
    <xf numFmtId="0" fontId="57" fillId="24" borderId="65" xfId="238" applyFont="1" applyFill="1" applyBorder="1" applyAlignment="1" applyProtection="1"/>
    <xf numFmtId="0" fontId="209" fillId="77" borderId="0" xfId="4635" applyNumberFormat="1" applyFont="1" applyFill="1" applyAlignment="1">
      <alignment vertical="center"/>
    </xf>
    <xf numFmtId="0" fontId="209" fillId="77" borderId="0" xfId="4635" applyFont="1" applyFill="1" applyAlignment="1">
      <alignment vertical="center"/>
    </xf>
    <xf numFmtId="0" fontId="210" fillId="77" borderId="0" xfId="4635" applyFont="1" applyFill="1" applyAlignment="1">
      <alignment horizontal="center" vertical="center"/>
    </xf>
    <xf numFmtId="0" fontId="168" fillId="77" borderId="0" xfId="4635" applyFont="1" applyFill="1" applyAlignment="1">
      <alignment horizontal="center" vertical="center"/>
    </xf>
    <xf numFmtId="0" fontId="168" fillId="76" borderId="0" xfId="4635" applyFont="1" applyFill="1" applyAlignment="1">
      <alignment horizontal="center" vertical="center"/>
    </xf>
    <xf numFmtId="0" fontId="167" fillId="0" borderId="0" xfId="4635" applyFont="1"/>
    <xf numFmtId="0" fontId="29" fillId="0" borderId="0" xfId="66" applyFont="1"/>
    <xf numFmtId="0" fontId="168" fillId="76" borderId="0" xfId="4635" applyNumberFormat="1" applyFont="1" applyFill="1" applyAlignment="1">
      <alignment vertical="center"/>
    </xf>
    <xf numFmtId="0" fontId="168" fillId="76" borderId="0" xfId="4635" applyFont="1" applyFill="1" applyAlignment="1">
      <alignment vertical="center"/>
    </xf>
    <xf numFmtId="0" fontId="168" fillId="76" borderId="0" xfId="4635" applyNumberFormat="1" applyFont="1" applyFill="1" applyAlignment="1">
      <alignment horizontal="center" vertical="center"/>
    </xf>
    <xf numFmtId="0" fontId="211" fillId="76" borderId="11" xfId="4635" applyNumberFormat="1" applyFont="1" applyFill="1" applyBorder="1" applyAlignment="1">
      <alignment horizontal="center" vertical="center"/>
    </xf>
    <xf numFmtId="0" fontId="168" fillId="76" borderId="11" xfId="4635" applyNumberFormat="1" applyFont="1" applyFill="1" applyBorder="1" applyAlignment="1">
      <alignment horizontal="center" vertical="center"/>
    </xf>
    <xf numFmtId="0" fontId="212" fillId="76" borderId="11" xfId="4635" applyNumberFormat="1" applyFont="1" applyFill="1" applyBorder="1" applyAlignment="1">
      <alignment horizontal="center" vertical="center"/>
    </xf>
    <xf numFmtId="0" fontId="212" fillId="76" borderId="0" xfId="4635" applyFont="1" applyFill="1" applyAlignment="1">
      <alignment vertical="center"/>
    </xf>
    <xf numFmtId="43" fontId="168" fillId="76" borderId="0" xfId="4635" applyNumberFormat="1" applyFont="1" applyFill="1" applyAlignment="1">
      <alignment vertical="center"/>
    </xf>
    <xf numFmtId="43" fontId="166" fillId="0" borderId="0" xfId="4635" applyNumberFormat="1" applyFont="1" applyAlignment="1">
      <alignment vertical="center"/>
    </xf>
    <xf numFmtId="0" fontId="167" fillId="0" borderId="0" xfId="4635" applyNumberFormat="1" applyFont="1" applyAlignment="1">
      <alignment vertical="center"/>
    </xf>
    <xf numFmtId="0" fontId="168" fillId="76" borderId="64" xfId="4635" applyFont="1" applyFill="1" applyBorder="1" applyAlignment="1">
      <alignment vertical="center"/>
    </xf>
    <xf numFmtId="43" fontId="212" fillId="76" borderId="0" xfId="4635" applyNumberFormat="1" applyFont="1" applyFill="1" applyAlignment="1">
      <alignment vertical="center"/>
    </xf>
    <xf numFmtId="0" fontId="168" fillId="76" borderId="65" xfId="4635" applyNumberFormat="1" applyFont="1" applyFill="1" applyBorder="1" applyAlignment="1">
      <alignment horizontal="center" vertical="center"/>
    </xf>
    <xf numFmtId="0" fontId="168" fillId="76" borderId="65" xfId="4635" applyFont="1" applyFill="1" applyBorder="1" applyAlignment="1">
      <alignment horizontal="center" vertical="center"/>
    </xf>
    <xf numFmtId="0" fontId="211" fillId="76" borderId="0" xfId="4635" applyNumberFormat="1" applyFont="1" applyFill="1" applyAlignment="1">
      <alignment horizontal="center" vertical="center" wrapText="1"/>
    </xf>
    <xf numFmtId="0" fontId="211" fillId="76" borderId="0" xfId="4635" applyFont="1" applyFill="1" applyAlignment="1">
      <alignment vertical="center" wrapText="1"/>
    </xf>
    <xf numFmtId="0" fontId="213" fillId="76" borderId="0" xfId="4635" applyFont="1" applyFill="1" applyAlignment="1">
      <alignment vertical="center"/>
    </xf>
    <xf numFmtId="0" fontId="209" fillId="77" borderId="0" xfId="4635" applyFont="1" applyFill="1" applyAlignment="1">
      <alignment horizontal="center" vertical="center"/>
    </xf>
    <xf numFmtId="0" fontId="209" fillId="43" borderId="0" xfId="4635" applyFont="1" applyFill="1" applyAlignment="1">
      <alignment horizontal="center" vertical="center"/>
    </xf>
    <xf numFmtId="169" fontId="166" fillId="0" borderId="0" xfId="4636" applyFont="1" applyAlignment="1">
      <alignment vertical="center"/>
    </xf>
    <xf numFmtId="169" fontId="168" fillId="76" borderId="0" xfId="4636" applyFont="1" applyFill="1" applyAlignment="1">
      <alignment vertical="center"/>
    </xf>
    <xf numFmtId="169" fontId="168" fillId="76" borderId="0" xfId="4635" applyNumberFormat="1" applyFont="1" applyFill="1" applyAlignment="1">
      <alignment vertical="center"/>
    </xf>
    <xf numFmtId="0" fontId="211" fillId="76" borderId="0" xfId="4635" applyFont="1" applyFill="1" applyAlignment="1">
      <alignment horizontal="center" vertical="center"/>
    </xf>
    <xf numFmtId="0" fontId="168" fillId="76" borderId="67" xfId="4635" applyNumberFormat="1" applyFont="1" applyFill="1" applyBorder="1" applyAlignment="1">
      <alignment vertical="center"/>
    </xf>
    <xf numFmtId="0" fontId="168" fillId="76" borderId="67" xfId="4635" applyFont="1" applyFill="1" applyBorder="1" applyAlignment="1">
      <alignment vertical="center"/>
    </xf>
    <xf numFmtId="0" fontId="168" fillId="76" borderId="68" xfId="4635" applyNumberFormat="1" applyFont="1" applyFill="1" applyBorder="1" applyAlignment="1">
      <alignment vertical="center"/>
    </xf>
    <xf numFmtId="0" fontId="168" fillId="76" borderId="68" xfId="4635" applyFont="1" applyFill="1" applyBorder="1" applyAlignment="1">
      <alignment vertical="center"/>
    </xf>
    <xf numFmtId="0" fontId="209" fillId="76" borderId="0" xfId="4635" applyNumberFormat="1" applyFont="1" applyFill="1" applyAlignment="1">
      <alignment horizontal="center" vertical="center"/>
    </xf>
    <xf numFmtId="0" fontId="209" fillId="76" borderId="0" xfId="4635" applyFont="1" applyFill="1" applyAlignment="1">
      <alignment horizontal="center" vertical="center"/>
    </xf>
    <xf numFmtId="0" fontId="211" fillId="76" borderId="11" xfId="4635" applyFont="1" applyFill="1" applyBorder="1" applyAlignment="1">
      <alignment horizontal="center" vertical="center" wrapText="1"/>
    </xf>
    <xf numFmtId="0" fontId="168" fillId="76" borderId="11" xfId="4635" applyFont="1" applyFill="1" applyBorder="1" applyAlignment="1">
      <alignment vertical="center" wrapText="1"/>
    </xf>
    <xf numFmtId="169" fontId="168" fillId="76" borderId="11" xfId="4636" applyFont="1" applyFill="1" applyBorder="1" applyAlignment="1">
      <alignment vertical="center"/>
    </xf>
    <xf numFmtId="169" fontId="168" fillId="76" borderId="11" xfId="4636" applyFont="1" applyFill="1" applyBorder="1" applyAlignment="1">
      <alignment horizontal="center" vertical="center"/>
    </xf>
    <xf numFmtId="0" fontId="168" fillId="76" borderId="11" xfId="4635" applyFont="1" applyFill="1" applyBorder="1" applyAlignment="1">
      <alignment vertical="center"/>
    </xf>
    <xf numFmtId="169" fontId="168" fillId="76" borderId="11" xfId="4636" applyFont="1" applyFill="1" applyBorder="1" applyAlignment="1">
      <alignment horizontal="right" vertical="center"/>
    </xf>
    <xf numFmtId="169" fontId="167" fillId="0" borderId="0" xfId="4635" applyNumberFormat="1" applyFont="1"/>
    <xf numFmtId="0" fontId="209" fillId="76" borderId="0" xfId="4635" applyNumberFormat="1" applyFont="1" applyFill="1" applyAlignment="1">
      <alignment horizontal="center" vertical="center" wrapText="1"/>
    </xf>
    <xf numFmtId="0" fontId="209" fillId="76" borderId="0" xfId="4635" applyFont="1" applyFill="1" applyAlignment="1">
      <alignment horizontal="center" vertical="center" wrapText="1"/>
    </xf>
    <xf numFmtId="0" fontId="211" fillId="76" borderId="11" xfId="4636" applyNumberFormat="1" applyFont="1" applyFill="1" applyBorder="1" applyAlignment="1">
      <alignment horizontal="center" vertical="center"/>
    </xf>
    <xf numFmtId="0" fontId="168" fillId="76" borderId="11" xfId="4636" applyNumberFormat="1" applyFont="1" applyFill="1" applyBorder="1" applyAlignment="1">
      <alignment horizontal="center" vertical="center"/>
    </xf>
    <xf numFmtId="0" fontId="211" fillId="76" borderId="0" xfId="4635" applyFont="1" applyFill="1" applyAlignment="1">
      <alignment vertical="center"/>
    </xf>
    <xf numFmtId="0" fontId="211" fillId="76" borderId="11" xfId="4636" applyNumberFormat="1" applyFont="1" applyFill="1" applyBorder="1" applyAlignment="1">
      <alignment horizontal="center" vertical="center" wrapText="1"/>
    </xf>
    <xf numFmtId="169" fontId="211" fillId="76" borderId="11" xfId="4636" applyFont="1" applyFill="1" applyBorder="1" applyAlignment="1">
      <alignment horizontal="center" vertical="center" wrapText="1"/>
    </xf>
    <xf numFmtId="169" fontId="211" fillId="76" borderId="11" xfId="4636" applyFont="1" applyFill="1" applyBorder="1" applyAlignment="1">
      <alignment vertical="center" wrapText="1"/>
    </xf>
    <xf numFmtId="169" fontId="212" fillId="76" borderId="11" xfId="4636" applyFont="1" applyFill="1" applyBorder="1" applyAlignment="1">
      <alignment vertical="center"/>
    </xf>
    <xf numFmtId="43" fontId="29" fillId="0" borderId="11" xfId="4637" applyFont="1" applyBorder="1"/>
    <xf numFmtId="213" fontId="29" fillId="0" borderId="11" xfId="4638" applyNumberFormat="1" applyFont="1" applyBorder="1"/>
    <xf numFmtId="169" fontId="214" fillId="76" borderId="11" xfId="4636" applyFont="1" applyFill="1" applyBorder="1" applyAlignment="1">
      <alignment vertical="center"/>
    </xf>
    <xf numFmtId="169" fontId="168" fillId="76" borderId="11" xfId="4636" applyFont="1" applyFill="1" applyBorder="1" applyAlignment="1">
      <alignment vertical="center" wrapText="1"/>
    </xf>
    <xf numFmtId="169" fontId="211" fillId="76" borderId="11" xfId="4636" applyFont="1" applyFill="1" applyBorder="1" applyAlignment="1">
      <alignment vertical="center"/>
    </xf>
    <xf numFmtId="0" fontId="212" fillId="76" borderId="11" xfId="4636" applyNumberFormat="1" applyFont="1" applyFill="1" applyBorder="1" applyAlignment="1">
      <alignment horizontal="center" vertical="center" wrapText="1"/>
    </xf>
    <xf numFmtId="169" fontId="212" fillId="76" borderId="11" xfId="4636" applyFont="1" applyFill="1" applyBorder="1" applyAlignment="1">
      <alignment horizontal="center" vertical="center" wrapText="1"/>
    </xf>
    <xf numFmtId="0" fontId="197" fillId="0" borderId="11" xfId="4636" applyNumberFormat="1" applyFont="1" applyBorder="1" applyAlignment="1">
      <alignment horizontal="center" vertical="center"/>
    </xf>
    <xf numFmtId="0" fontId="166" fillId="0" borderId="11" xfId="4636" applyNumberFormat="1" applyFont="1" applyBorder="1" applyAlignment="1">
      <alignment horizontal="center" vertical="center"/>
    </xf>
    <xf numFmtId="169" fontId="215" fillId="76" borderId="11" xfId="4636" applyFont="1" applyFill="1" applyBorder="1" applyAlignment="1">
      <alignment vertical="center"/>
    </xf>
    <xf numFmtId="169" fontId="212" fillId="76" borderId="11" xfId="4636" applyFont="1" applyFill="1" applyBorder="1" applyAlignment="1">
      <alignment horizontal="center" vertical="center"/>
    </xf>
    <xf numFmtId="0" fontId="168" fillId="76" borderId="0" xfId="4635" applyNumberFormat="1" applyFont="1" applyFill="1" applyBorder="1" applyAlignment="1">
      <alignment horizontal="center" vertical="center"/>
    </xf>
    <xf numFmtId="0" fontId="212" fillId="76" borderId="0" xfId="4635" applyFont="1" applyFill="1" applyAlignment="1">
      <alignment horizontal="center" vertical="center"/>
    </xf>
    <xf numFmtId="0" fontId="212" fillId="76" borderId="0" xfId="4635" applyFont="1" applyFill="1" applyBorder="1" applyAlignment="1">
      <alignment horizontal="center" vertical="center"/>
    </xf>
    <xf numFmtId="0" fontId="212" fillId="76" borderId="11" xfId="4635" applyFont="1" applyFill="1" applyBorder="1" applyAlignment="1">
      <alignment vertical="center"/>
    </xf>
    <xf numFmtId="0" fontId="213" fillId="76" borderId="11" xfId="4635" applyFont="1" applyFill="1" applyBorder="1" applyAlignment="1">
      <alignment vertical="center"/>
    </xf>
    <xf numFmtId="0" fontId="168" fillId="76" borderId="11" xfId="4635" applyFont="1" applyFill="1" applyBorder="1" applyAlignment="1">
      <alignment horizontal="center" vertical="center"/>
    </xf>
    <xf numFmtId="169" fontId="213" fillId="76" borderId="11" xfId="4636" applyFont="1" applyFill="1" applyBorder="1" applyAlignment="1">
      <alignment horizontal="center" vertical="center"/>
    </xf>
    <xf numFmtId="0" fontId="168" fillId="76" borderId="44" xfId="4635" applyFont="1" applyFill="1" applyBorder="1" applyAlignment="1">
      <alignment vertical="center"/>
    </xf>
    <xf numFmtId="169" fontId="168" fillId="76" borderId="11" xfId="4636" applyFont="1" applyFill="1" applyBorder="1" applyAlignment="1">
      <alignment horizontal="center" vertical="center" wrapText="1"/>
    </xf>
    <xf numFmtId="169" fontId="211" fillId="76" borderId="11" xfId="4636" applyFont="1" applyFill="1" applyBorder="1" applyAlignment="1">
      <alignment horizontal="center" vertical="center"/>
    </xf>
    <xf numFmtId="0" fontId="168" fillId="76" borderId="11" xfId="4635" applyNumberFormat="1" applyFont="1" applyFill="1" applyBorder="1" applyAlignment="1">
      <alignment horizontal="center" vertical="center" wrapText="1"/>
    </xf>
    <xf numFmtId="0" fontId="168" fillId="76" borderId="0" xfId="4635" applyFont="1" applyFill="1" applyAlignment="1">
      <alignment vertical="center" wrapText="1"/>
    </xf>
    <xf numFmtId="0" fontId="168" fillId="76" borderId="11" xfId="4635" applyNumberFormat="1" applyFont="1" applyFill="1" applyBorder="1" applyAlignment="1">
      <alignment vertical="center"/>
    </xf>
    <xf numFmtId="0" fontId="168" fillId="76" borderId="11" xfId="4635" applyFont="1" applyFill="1" applyBorder="1" applyAlignment="1">
      <alignment horizontal="center" vertical="center" wrapText="1"/>
    </xf>
    <xf numFmtId="0" fontId="212" fillId="76" borderId="0" xfId="4635" applyFont="1" applyFill="1" applyAlignment="1">
      <alignment vertical="center" wrapText="1"/>
    </xf>
    <xf numFmtId="0" fontId="168" fillId="76" borderId="71" xfId="4635" applyNumberFormat="1" applyFont="1" applyFill="1" applyBorder="1" applyAlignment="1">
      <alignment vertical="center"/>
    </xf>
    <xf numFmtId="0" fontId="168" fillId="76" borderId="71" xfId="4635" applyFont="1" applyFill="1" applyBorder="1" applyAlignment="1">
      <alignment vertical="center"/>
    </xf>
    <xf numFmtId="0" fontId="168" fillId="76" borderId="65" xfId="4635" applyNumberFormat="1" applyFont="1" applyFill="1" applyBorder="1" applyAlignment="1">
      <alignment vertical="center"/>
    </xf>
    <xf numFmtId="0" fontId="168" fillId="76" borderId="65" xfId="4635" applyFont="1" applyFill="1" applyBorder="1" applyAlignment="1">
      <alignment vertical="center"/>
    </xf>
    <xf numFmtId="0" fontId="212" fillId="76" borderId="0" xfId="4635" applyNumberFormat="1" applyFont="1" applyFill="1" applyAlignment="1">
      <alignment horizontal="center" vertical="center"/>
    </xf>
    <xf numFmtId="169" fontId="168" fillId="76" borderId="53" xfId="4636" applyFont="1" applyFill="1" applyBorder="1" applyAlignment="1">
      <alignment vertical="center"/>
    </xf>
    <xf numFmtId="169" fontId="168" fillId="76" borderId="54" xfId="4636" applyFont="1" applyFill="1" applyBorder="1" applyAlignment="1">
      <alignment vertical="center"/>
    </xf>
    <xf numFmtId="0" fontId="211" fillId="76" borderId="0" xfId="4635" applyNumberFormat="1" applyFont="1" applyFill="1" applyAlignment="1">
      <alignment vertical="center"/>
    </xf>
    <xf numFmtId="0" fontId="211" fillId="76" borderId="11" xfId="4635" applyNumberFormat="1" applyFont="1" applyFill="1" applyBorder="1" applyAlignment="1">
      <alignment vertical="center"/>
    </xf>
    <xf numFmtId="0" fontId="168" fillId="76" borderId="0" xfId="4635" applyFont="1" applyFill="1" applyBorder="1" applyAlignment="1">
      <alignment vertical="center"/>
    </xf>
    <xf numFmtId="0" fontId="167" fillId="0" borderId="0" xfId="4635" applyFont="1" applyBorder="1"/>
    <xf numFmtId="0" fontId="168" fillId="76" borderId="53" xfId="4635" applyFont="1" applyFill="1" applyBorder="1" applyAlignment="1">
      <alignment horizontal="center" vertical="center"/>
    </xf>
    <xf numFmtId="0" fontId="168" fillId="76" borderId="53" xfId="4635" applyFont="1" applyFill="1" applyBorder="1" applyAlignment="1">
      <alignment vertical="center"/>
    </xf>
    <xf numFmtId="0" fontId="211" fillId="76" borderId="11" xfId="4636" applyNumberFormat="1" applyFont="1" applyFill="1" applyBorder="1" applyAlignment="1">
      <alignment vertical="center"/>
    </xf>
    <xf numFmtId="0" fontId="211" fillId="76" borderId="11" xfId="4635" applyFont="1" applyFill="1" applyBorder="1" applyAlignment="1">
      <alignment horizontal="center" vertical="center"/>
    </xf>
    <xf numFmtId="0" fontId="211" fillId="76" borderId="0" xfId="4635" applyNumberFormat="1" applyFont="1" applyFill="1" applyAlignment="1">
      <alignment horizontal="center" vertical="center"/>
    </xf>
    <xf numFmtId="0" fontId="211" fillId="76" borderId="11" xfId="4635" applyFont="1" applyFill="1" applyBorder="1" applyAlignment="1">
      <alignment horizontal="left" vertical="center"/>
    </xf>
    <xf numFmtId="0" fontId="168" fillId="76" borderId="11" xfId="4636" applyNumberFormat="1" applyFont="1" applyFill="1" applyBorder="1" applyAlignment="1">
      <alignment vertical="center"/>
    </xf>
    <xf numFmtId="169" fontId="216" fillId="0" borderId="11" xfId="4636" applyFont="1" applyBorder="1" applyAlignment="1">
      <alignment horizontal="center" vertical="center" wrapText="1"/>
    </xf>
    <xf numFmtId="0" fontId="217" fillId="0" borderId="11" xfId="4636" applyNumberFormat="1" applyFont="1" applyBorder="1" applyAlignment="1">
      <alignment vertical="center"/>
    </xf>
    <xf numFmtId="169" fontId="217" fillId="0" borderId="11" xfId="4636" applyFont="1" applyBorder="1" applyAlignment="1">
      <alignment vertical="center"/>
    </xf>
    <xf numFmtId="0" fontId="216" fillId="0" borderId="11" xfId="4636" applyNumberFormat="1" applyFont="1" applyBorder="1" applyAlignment="1">
      <alignment vertical="center"/>
    </xf>
    <xf numFmtId="169" fontId="216" fillId="0" borderId="11" xfId="4636" applyFont="1" applyBorder="1" applyAlignment="1">
      <alignment vertical="center"/>
    </xf>
    <xf numFmtId="169" fontId="216" fillId="0" borderId="11" xfId="4636" applyFont="1" applyBorder="1" applyAlignment="1">
      <alignment vertical="center" wrapText="1"/>
    </xf>
    <xf numFmtId="169" fontId="217" fillId="0" borderId="11" xfId="4636" applyFont="1" applyBorder="1" applyAlignment="1">
      <alignment vertical="center" wrapText="1"/>
    </xf>
    <xf numFmtId="0" fontId="29" fillId="0" borderId="0" xfId="66" applyNumberFormat="1" applyFont="1"/>
    <xf numFmtId="43" fontId="29" fillId="0" borderId="0" xfId="4637" applyFont="1"/>
    <xf numFmtId="213" fontId="29" fillId="0" borderId="0" xfId="4638" applyNumberFormat="1" applyFont="1"/>
    <xf numFmtId="0" fontId="209" fillId="77" borderId="72" xfId="4635" applyFont="1" applyFill="1" applyBorder="1" applyAlignment="1">
      <alignment vertical="center"/>
    </xf>
    <xf numFmtId="43" fontId="168" fillId="77" borderId="0" xfId="29" applyFont="1" applyFill="1" applyAlignment="1">
      <alignment horizontal="center" vertical="center"/>
    </xf>
    <xf numFmtId="43" fontId="168" fillId="76" borderId="0" xfId="29" applyFont="1" applyFill="1" applyAlignment="1">
      <alignment vertical="center"/>
    </xf>
    <xf numFmtId="43" fontId="212" fillId="76" borderId="0" xfId="29" applyFont="1" applyFill="1" applyAlignment="1">
      <alignment vertical="center"/>
    </xf>
    <xf numFmtId="43" fontId="168" fillId="76" borderId="65" xfId="29" applyFont="1" applyFill="1" applyBorder="1" applyAlignment="1">
      <alignment horizontal="center" vertical="center"/>
    </xf>
    <xf numFmtId="43" fontId="213" fillId="76" borderId="0" xfId="29" applyFont="1" applyFill="1" applyAlignment="1">
      <alignment vertical="center"/>
    </xf>
    <xf numFmtId="43" fontId="209" fillId="77" borderId="0" xfId="29" applyFont="1" applyFill="1" applyAlignment="1">
      <alignment horizontal="center" vertical="center"/>
    </xf>
    <xf numFmtId="43" fontId="168" fillId="76" borderId="0" xfId="29" applyFont="1" applyFill="1" applyAlignment="1">
      <alignment horizontal="center" vertical="center"/>
    </xf>
    <xf numFmtId="43" fontId="168" fillId="76" borderId="67" xfId="29" applyFont="1" applyFill="1" applyBorder="1" applyAlignment="1">
      <alignment vertical="center"/>
    </xf>
    <xf numFmtId="43" fontId="168" fillId="76" borderId="68" xfId="29" applyFont="1" applyFill="1" applyBorder="1" applyAlignment="1">
      <alignment vertical="center"/>
    </xf>
    <xf numFmtId="43" fontId="209" fillId="76" borderId="0" xfId="29" applyFont="1" applyFill="1" applyAlignment="1">
      <alignment horizontal="center" vertical="center"/>
    </xf>
    <xf numFmtId="43" fontId="211" fillId="76" borderId="11" xfId="29" applyFont="1" applyFill="1" applyBorder="1" applyAlignment="1">
      <alignment horizontal="center" vertical="center" wrapText="1"/>
    </xf>
    <xf numFmtId="43" fontId="168" fillId="76" borderId="11" xfId="29" applyFont="1" applyFill="1" applyBorder="1" applyAlignment="1">
      <alignment vertical="center"/>
    </xf>
    <xf numFmtId="43" fontId="168" fillId="76" borderId="11" xfId="29" applyFont="1" applyFill="1" applyBorder="1" applyAlignment="1">
      <alignment horizontal="right" vertical="center"/>
    </xf>
    <xf numFmtId="43" fontId="209" fillId="76" borderId="0" xfId="29" applyFont="1" applyFill="1" applyAlignment="1">
      <alignment horizontal="center" vertical="center" wrapText="1"/>
    </xf>
    <xf numFmtId="43" fontId="29" fillId="0" borderId="11" xfId="29" applyFont="1" applyBorder="1"/>
    <xf numFmtId="43" fontId="212" fillId="76" borderId="11" xfId="29" applyFont="1" applyFill="1" applyBorder="1" applyAlignment="1">
      <alignment vertical="center"/>
    </xf>
    <xf numFmtId="43" fontId="212" fillId="76" borderId="11" xfId="29" applyFont="1" applyFill="1" applyBorder="1" applyAlignment="1">
      <alignment horizontal="center" vertical="center" wrapText="1"/>
    </xf>
    <xf numFmtId="43" fontId="212" fillId="76" borderId="0" xfId="29" applyFont="1" applyFill="1" applyBorder="1" applyAlignment="1">
      <alignment horizontal="center" vertical="center"/>
    </xf>
    <xf numFmtId="43" fontId="212" fillId="76" borderId="0" xfId="29" applyFont="1" applyFill="1" applyAlignment="1">
      <alignment horizontal="center" vertical="center"/>
    </xf>
    <xf numFmtId="43" fontId="213" fillId="76" borderId="11" xfId="29" applyFont="1" applyFill="1" applyBorder="1" applyAlignment="1">
      <alignment vertical="center"/>
    </xf>
    <xf numFmtId="43" fontId="168" fillId="76" borderId="11" xfId="29" applyFont="1" applyFill="1" applyBorder="1" applyAlignment="1">
      <alignment horizontal="center" vertical="center"/>
    </xf>
    <xf numFmtId="43" fontId="212" fillId="76" borderId="11" xfId="29" applyFont="1" applyFill="1" applyBorder="1" applyAlignment="1">
      <alignment horizontal="center" vertical="center"/>
    </xf>
    <xf numFmtId="43" fontId="168" fillId="76" borderId="71" xfId="29" applyFont="1" applyFill="1" applyBorder="1" applyAlignment="1">
      <alignment vertical="center"/>
    </xf>
    <xf numFmtId="43" fontId="168" fillId="76" borderId="65" xfId="29" applyFont="1" applyFill="1" applyBorder="1" applyAlignment="1">
      <alignment vertical="center"/>
    </xf>
    <xf numFmtId="43" fontId="211" fillId="76" borderId="0" xfId="29" applyFont="1" applyFill="1" applyAlignment="1">
      <alignment horizontal="center" vertical="center"/>
    </xf>
    <xf numFmtId="43" fontId="168" fillId="76" borderId="0" xfId="29" applyFont="1" applyFill="1" applyAlignment="1">
      <alignment vertical="center" wrapText="1"/>
    </xf>
    <xf numFmtId="43" fontId="216" fillId="0" borderId="11" xfId="29" applyFont="1" applyBorder="1" applyAlignment="1">
      <alignment horizontal="center" vertical="center" wrapText="1"/>
    </xf>
    <xf numFmtId="43" fontId="167" fillId="0" borderId="0" xfId="29" applyFont="1"/>
    <xf numFmtId="43" fontId="168" fillId="76" borderId="0" xfId="4635" applyNumberFormat="1" applyFont="1" applyFill="1" applyBorder="1" applyAlignment="1">
      <alignment vertical="center"/>
    </xf>
    <xf numFmtId="43" fontId="168" fillId="76" borderId="0" xfId="29" applyFont="1" applyFill="1" applyBorder="1" applyAlignment="1">
      <alignment vertical="center"/>
    </xf>
    <xf numFmtId="43" fontId="29" fillId="43" borderId="0" xfId="29" applyFont="1" applyFill="1" applyAlignment="1">
      <alignment horizontal="right"/>
    </xf>
    <xf numFmtId="43" fontId="29" fillId="43" borderId="0" xfId="29" applyFont="1" applyFill="1" applyBorder="1" applyAlignment="1" applyProtection="1">
      <alignment vertical="top"/>
    </xf>
    <xf numFmtId="43" fontId="58" fillId="43" borderId="11" xfId="29" applyFont="1" applyFill="1" applyBorder="1" applyAlignment="1" applyProtection="1">
      <alignment horizontal="right" vertical="top"/>
    </xf>
    <xf numFmtId="0" fontId="220" fillId="43" borderId="0" xfId="4098" applyNumberFormat="1" applyFont="1" applyFill="1" applyBorder="1" applyAlignment="1" applyProtection="1">
      <alignment horizontal="left" vertical="top"/>
    </xf>
    <xf numFmtId="0" fontId="23" fillId="43" borderId="0" xfId="4098" applyFill="1"/>
    <xf numFmtId="0" fontId="57" fillId="43" borderId="74" xfId="4098" applyNumberFormat="1" applyFont="1" applyFill="1" applyBorder="1" applyAlignment="1" applyProtection="1">
      <alignment horizontal="center" wrapText="1"/>
    </xf>
    <xf numFmtId="0" fontId="57" fillId="43" borderId="76" xfId="4098" applyNumberFormat="1" applyFont="1" applyFill="1" applyBorder="1" applyAlignment="1" applyProtection="1">
      <alignment horizontal="center" vertical="top" wrapText="1"/>
    </xf>
    <xf numFmtId="0" fontId="57" fillId="43" borderId="77" xfId="4098" applyNumberFormat="1" applyFont="1" applyFill="1" applyBorder="1" applyAlignment="1" applyProtection="1">
      <alignment horizontal="center" vertical="center" wrapText="1"/>
    </xf>
    <xf numFmtId="0" fontId="57" fillId="43" borderId="43" xfId="4098" applyNumberFormat="1" applyFont="1" applyFill="1" applyBorder="1" applyAlignment="1" applyProtection="1">
      <alignment horizontal="center" vertical="center" wrapText="1"/>
    </xf>
    <xf numFmtId="49" fontId="57" fillId="43" borderId="74" xfId="4098" applyNumberFormat="1" applyFont="1" applyFill="1" applyBorder="1" applyAlignment="1" applyProtection="1">
      <alignment horizontal="center" vertical="center" wrapText="1"/>
    </xf>
    <xf numFmtId="4" fontId="57" fillId="43" borderId="74" xfId="4098" applyNumberFormat="1" applyFont="1" applyFill="1" applyBorder="1" applyAlignment="1" applyProtection="1">
      <alignment horizontal="right" vertical="center" wrapText="1"/>
    </xf>
    <xf numFmtId="4" fontId="221" fillId="43" borderId="74" xfId="4098" applyNumberFormat="1" applyFont="1" applyFill="1" applyBorder="1" applyAlignment="1" applyProtection="1">
      <alignment horizontal="right" vertical="center" wrapText="1"/>
    </xf>
    <xf numFmtId="4" fontId="221" fillId="43" borderId="75" xfId="4098" applyNumberFormat="1" applyFont="1" applyFill="1" applyBorder="1" applyAlignment="1" applyProtection="1">
      <alignment horizontal="right" vertical="center" wrapText="1"/>
    </xf>
    <xf numFmtId="4" fontId="57" fillId="43" borderId="78" xfId="4098" applyNumberFormat="1" applyFont="1" applyFill="1" applyBorder="1" applyAlignment="1" applyProtection="1">
      <alignment horizontal="right" vertical="center" wrapText="1"/>
    </xf>
    <xf numFmtId="0" fontId="57" fillId="43" borderId="0" xfId="4098" applyNumberFormat="1" applyFont="1" applyFill="1" applyBorder="1" applyAlignment="1" applyProtection="1">
      <alignment horizontal="right" vertical="center" wrapText="1"/>
    </xf>
    <xf numFmtId="0" fontId="57" fillId="43" borderId="79" xfId="4098" applyNumberFormat="1" applyFont="1" applyFill="1" applyBorder="1" applyAlignment="1" applyProtection="1">
      <alignment horizontal="right" vertical="center" wrapText="1"/>
    </xf>
    <xf numFmtId="4" fontId="57" fillId="43" borderId="75" xfId="4098" applyNumberFormat="1" applyFont="1" applyFill="1" applyBorder="1" applyAlignment="1" applyProtection="1">
      <alignment horizontal="right" vertical="center" wrapText="1"/>
    </xf>
    <xf numFmtId="4" fontId="23" fillId="43" borderId="0" xfId="4098" applyNumberFormat="1" applyFill="1"/>
    <xf numFmtId="49" fontId="222" fillId="43" borderId="74" xfId="4098" applyNumberFormat="1" applyFont="1" applyFill="1" applyBorder="1" applyAlignment="1" applyProtection="1">
      <alignment horizontal="center" vertical="center" wrapText="1"/>
    </xf>
    <xf numFmtId="4" fontId="222" fillId="43" borderId="74" xfId="4098" applyNumberFormat="1" applyFont="1" applyFill="1" applyBorder="1" applyAlignment="1" applyProtection="1">
      <alignment horizontal="right" vertical="center" wrapText="1"/>
    </xf>
    <xf numFmtId="0" fontId="57" fillId="43" borderId="64" xfId="4098" applyNumberFormat="1" applyFont="1" applyFill="1" applyBorder="1" applyAlignment="1" applyProtection="1">
      <alignment horizontal="right" vertical="center" wrapText="1"/>
    </xf>
    <xf numFmtId="0" fontId="57" fillId="43" borderId="64" xfId="4098" applyNumberFormat="1" applyFont="1" applyFill="1" applyBorder="1" applyAlignment="1" applyProtection="1">
      <alignment horizontal="left" vertical="center" wrapText="1"/>
    </xf>
    <xf numFmtId="43" fontId="167" fillId="0" borderId="0" xfId="4635" applyNumberFormat="1" applyFont="1"/>
    <xf numFmtId="0" fontId="29" fillId="43" borderId="0" xfId="4100" applyFont="1" applyFill="1" applyBorder="1" applyAlignment="1">
      <alignment horizontal="right" wrapText="1"/>
    </xf>
    <xf numFmtId="0" fontId="58" fillId="0" borderId="11" xfId="4100" applyFont="1" applyBorder="1" applyAlignment="1">
      <alignment horizontal="center" vertical="center" wrapText="1"/>
    </xf>
    <xf numFmtId="0" fontId="29" fillId="0" borderId="53" xfId="4100" applyFont="1" applyBorder="1" applyAlignment="1">
      <alignment horizontal="center"/>
    </xf>
    <xf numFmtId="0" fontId="29" fillId="0" borderId="13" xfId="4100" applyFont="1" applyBorder="1" applyAlignment="1">
      <alignment horizontal="center"/>
    </xf>
    <xf numFmtId="0" fontId="29" fillId="0" borderId="54" xfId="4100" applyFont="1" applyBorder="1" applyAlignment="1">
      <alignment horizontal="center"/>
    </xf>
    <xf numFmtId="0" fontId="167" fillId="0" borderId="0" xfId="0" applyFont="1" applyAlignment="1">
      <alignment vertical="center"/>
    </xf>
    <xf numFmtId="0" fontId="167" fillId="0" borderId="0" xfId="0" applyFont="1" applyAlignment="1">
      <alignment vertical="center" wrapText="1"/>
    </xf>
    <xf numFmtId="0" fontId="198" fillId="0" borderId="0" xfId="0" applyFont="1" applyAlignment="1">
      <alignment horizontal="center" vertical="center"/>
    </xf>
    <xf numFmtId="171" fontId="29" fillId="0" borderId="0" xfId="29" applyNumberFormat="1" applyFont="1" applyAlignment="1">
      <alignment horizontal="right"/>
    </xf>
    <xf numFmtId="0" fontId="166" fillId="0" borderId="44" xfId="0" applyFont="1" applyBorder="1" applyAlignment="1">
      <alignment horizontal="left" vertical="center"/>
    </xf>
    <xf numFmtId="0" fontId="166" fillId="0" borderId="11" xfId="0" applyFont="1" applyBorder="1" applyAlignment="1">
      <alignment horizontal="center" vertical="center" wrapText="1"/>
    </xf>
    <xf numFmtId="171" fontId="29" fillId="0" borderId="11" xfId="29" applyNumberFormat="1" applyFont="1" applyBorder="1" applyAlignment="1">
      <alignment horizontal="center" vertical="center" wrapText="1"/>
    </xf>
    <xf numFmtId="43" fontId="29" fillId="43" borderId="52" xfId="29" applyFont="1" applyFill="1" applyBorder="1" applyAlignment="1" applyProtection="1">
      <alignment horizontal="center" vertical="center"/>
    </xf>
    <xf numFmtId="43" fontId="29" fillId="43" borderId="26" xfId="29" applyFont="1" applyFill="1" applyBorder="1" applyAlignment="1" applyProtection="1">
      <alignment horizontal="center" vertical="center"/>
    </xf>
    <xf numFmtId="0" fontId="191" fillId="43" borderId="0" xfId="0" applyFont="1" applyFill="1" applyAlignment="1">
      <alignment horizontal="center" vertical="center"/>
    </xf>
    <xf numFmtId="0" fontId="29" fillId="43" borderId="52" xfId="0" applyNumberFormat="1" applyFont="1" applyFill="1" applyBorder="1" applyAlignment="1" applyProtection="1">
      <alignment horizontal="center" vertical="center"/>
    </xf>
    <xf numFmtId="0" fontId="29" fillId="43" borderId="26" xfId="0" applyNumberFormat="1" applyFont="1" applyFill="1" applyBorder="1" applyAlignment="1" applyProtection="1">
      <alignment horizontal="center" vertical="center"/>
    </xf>
    <xf numFmtId="0" fontId="29" fillId="43" borderId="52" xfId="0" applyNumberFormat="1" applyFont="1" applyFill="1" applyBorder="1" applyAlignment="1" applyProtection="1">
      <alignment horizontal="center" vertical="top" wrapText="1"/>
    </xf>
    <xf numFmtId="0" fontId="29" fillId="43" borderId="26" xfId="0" applyNumberFormat="1" applyFont="1" applyFill="1" applyBorder="1" applyAlignment="1" applyProtection="1">
      <alignment horizontal="center" vertical="top" wrapText="1"/>
    </xf>
    <xf numFmtId="0" fontId="29" fillId="0" borderId="0" xfId="0" applyFont="1" applyAlignment="1">
      <alignment horizontal="left"/>
    </xf>
    <xf numFmtId="0" fontId="193" fillId="0" borderId="0" xfId="0" applyFont="1" applyAlignment="1">
      <alignment horizontal="center"/>
    </xf>
    <xf numFmtId="0" fontId="29" fillId="43" borderId="11" xfId="0" applyNumberFormat="1" applyFont="1" applyFill="1" applyBorder="1" applyAlignment="1" applyProtection="1">
      <alignment horizontal="center" vertical="center"/>
    </xf>
    <xf numFmtId="0" fontId="197" fillId="0" borderId="0" xfId="0" applyFont="1" applyAlignment="1">
      <alignment horizontal="center" vertical="center"/>
    </xf>
    <xf numFmtId="0" fontId="166" fillId="0" borderId="52" xfId="0" applyFont="1" applyBorder="1" applyAlignment="1">
      <alignment horizontal="left" vertical="center" wrapText="1"/>
    </xf>
    <xf numFmtId="0" fontId="166" fillId="0" borderId="26" xfId="0" applyFont="1" applyBorder="1" applyAlignment="1">
      <alignment horizontal="left" vertical="center" wrapText="1"/>
    </xf>
    <xf numFmtId="0" fontId="166" fillId="0" borderId="52" xfId="0" applyFont="1" applyBorder="1" applyAlignment="1">
      <alignment horizontal="center" vertical="center"/>
    </xf>
    <xf numFmtId="0" fontId="166" fillId="0" borderId="26" xfId="0" applyFont="1" applyBorder="1" applyAlignment="1">
      <alignment horizontal="center" vertical="center"/>
    </xf>
    <xf numFmtId="0" fontId="58" fillId="24" borderId="0" xfId="238" applyFont="1" applyFill="1" applyAlignment="1" applyProtection="1">
      <alignment horizontal="center" vertical="center" wrapText="1"/>
      <protection hidden="1"/>
    </xf>
    <xf numFmtId="0" fontId="206" fillId="24" borderId="44" xfId="238" applyFont="1" applyFill="1" applyBorder="1" applyAlignment="1" applyProtection="1">
      <alignment horizontal="center" vertical="center"/>
      <protection hidden="1"/>
    </xf>
    <xf numFmtId="0" fontId="169" fillId="24" borderId="64" xfId="238" applyFont="1" applyFill="1" applyBorder="1" applyAlignment="1" applyProtection="1">
      <alignment horizontal="center"/>
      <protection hidden="1"/>
    </xf>
    <xf numFmtId="0" fontId="57" fillId="24" borderId="44" xfId="238" applyFont="1" applyFill="1" applyBorder="1" applyAlignment="1" applyProtection="1">
      <alignment horizontal="left"/>
    </xf>
    <xf numFmtId="0" fontId="168" fillId="76" borderId="53" xfId="4635" applyFont="1" applyFill="1" applyBorder="1" applyAlignment="1">
      <alignment horizontal="left" vertical="center"/>
    </xf>
    <xf numFmtId="0" fontId="168" fillId="76" borderId="13" xfId="4635" applyFont="1" applyFill="1" applyBorder="1" applyAlignment="1">
      <alignment horizontal="left" vertical="center"/>
    </xf>
    <xf numFmtId="0" fontId="168" fillId="76" borderId="54" xfId="4635" applyFont="1" applyFill="1" applyBorder="1" applyAlignment="1">
      <alignment horizontal="left" vertical="center"/>
    </xf>
    <xf numFmtId="169" fontId="168" fillId="76" borderId="11" xfId="4636" applyFont="1" applyFill="1" applyBorder="1" applyAlignment="1">
      <alignment horizontal="center" vertical="center" wrapText="1"/>
    </xf>
    <xf numFmtId="0" fontId="211" fillId="76" borderId="11" xfId="4635" applyFont="1" applyFill="1" applyBorder="1" applyAlignment="1">
      <alignment horizontal="center" vertical="center" wrapText="1"/>
    </xf>
    <xf numFmtId="169" fontId="168" fillId="76" borderId="11" xfId="4636" applyFont="1" applyFill="1" applyBorder="1" applyAlignment="1">
      <alignment horizontal="center" vertical="center"/>
    </xf>
    <xf numFmtId="0" fontId="168" fillId="76" borderId="53" xfId="4635" applyFont="1" applyFill="1" applyBorder="1" applyAlignment="1">
      <alignment horizontal="center" vertical="center"/>
    </xf>
    <xf numFmtId="0" fontId="168" fillId="76" borderId="54" xfId="4635" applyFont="1" applyFill="1" applyBorder="1" applyAlignment="1">
      <alignment horizontal="center" vertical="center"/>
    </xf>
    <xf numFmtId="0" fontId="211" fillId="76" borderId="11" xfId="4635" applyFont="1" applyFill="1" applyBorder="1" applyAlignment="1">
      <alignment horizontal="center" vertical="center"/>
    </xf>
    <xf numFmtId="169" fontId="211" fillId="76" borderId="11" xfId="4636" applyFont="1" applyFill="1" applyBorder="1" applyAlignment="1">
      <alignment horizontal="center" vertical="center"/>
    </xf>
    <xf numFmtId="0" fontId="209" fillId="77" borderId="0" xfId="4635" applyFont="1" applyFill="1" applyAlignment="1">
      <alignment vertical="center"/>
    </xf>
    <xf numFmtId="0" fontId="211" fillId="76" borderId="53" xfId="4635" applyFont="1" applyFill="1" applyBorder="1" applyAlignment="1">
      <alignment horizontal="center" vertical="center"/>
    </xf>
    <xf numFmtId="0" fontId="211" fillId="76" borderId="54" xfId="4635" applyFont="1" applyFill="1" applyBorder="1" applyAlignment="1">
      <alignment horizontal="center" vertical="center"/>
    </xf>
    <xf numFmtId="169" fontId="211" fillId="76" borderId="11" xfId="4636" applyFont="1" applyFill="1" applyBorder="1" applyAlignment="1">
      <alignment horizontal="center" vertical="center" wrapText="1"/>
    </xf>
    <xf numFmtId="169" fontId="168" fillId="76" borderId="11" xfId="4636" applyFont="1" applyFill="1" applyBorder="1" applyAlignment="1">
      <alignment horizontal="right" vertical="center"/>
    </xf>
    <xf numFmtId="0" fontId="168" fillId="76" borderId="11" xfId="4635" applyFont="1" applyFill="1" applyBorder="1" applyAlignment="1">
      <alignment vertical="center"/>
    </xf>
    <xf numFmtId="43" fontId="168" fillId="76" borderId="11" xfId="4635" applyNumberFormat="1" applyFont="1" applyFill="1" applyBorder="1" applyAlignment="1">
      <alignment horizontal="center" vertical="center"/>
    </xf>
    <xf numFmtId="0" fontId="168" fillId="76" borderId="11" xfId="4635" applyFont="1" applyFill="1" applyBorder="1" applyAlignment="1">
      <alignment horizontal="center" vertical="center"/>
    </xf>
    <xf numFmtId="0" fontId="211" fillId="76" borderId="13" xfId="4635" applyFont="1" applyFill="1" applyBorder="1" applyAlignment="1">
      <alignment horizontal="center" vertical="center"/>
    </xf>
    <xf numFmtId="0" fontId="168" fillId="76" borderId="11" xfId="4635" applyFont="1" applyFill="1" applyBorder="1" applyAlignment="1">
      <alignment horizontal="left" vertical="center" wrapText="1"/>
    </xf>
    <xf numFmtId="0" fontId="168" fillId="76" borderId="11" xfId="4635" applyFont="1" applyFill="1" applyBorder="1" applyAlignment="1">
      <alignment horizontal="left" vertical="center"/>
    </xf>
    <xf numFmtId="0" fontId="168" fillId="76" borderId="0" xfId="4635" applyFont="1" applyFill="1" applyAlignment="1">
      <alignment vertical="center" wrapText="1"/>
    </xf>
    <xf numFmtId="0" fontId="209" fillId="77" borderId="69" xfId="4635" applyFont="1" applyFill="1" applyBorder="1" applyAlignment="1">
      <alignment vertical="center"/>
    </xf>
    <xf numFmtId="43" fontId="168" fillId="76" borderId="11" xfId="4635" applyNumberFormat="1" applyFont="1" applyFill="1" applyBorder="1" applyAlignment="1">
      <alignment horizontal="right" vertical="center"/>
    </xf>
    <xf numFmtId="0" fontId="168" fillId="76" borderId="11" xfId="4635" applyFont="1" applyFill="1" applyBorder="1" applyAlignment="1">
      <alignment horizontal="right" vertical="center"/>
    </xf>
    <xf numFmtId="43" fontId="168" fillId="76" borderId="53" xfId="4635" applyNumberFormat="1" applyFont="1" applyFill="1" applyBorder="1" applyAlignment="1">
      <alignment horizontal="center" vertical="center"/>
    </xf>
    <xf numFmtId="0" fontId="211" fillId="76" borderId="11" xfId="4635" applyNumberFormat="1" applyFont="1" applyFill="1" applyBorder="1" applyAlignment="1">
      <alignment horizontal="center" vertical="center"/>
    </xf>
    <xf numFmtId="0" fontId="212" fillId="76" borderId="0" xfId="4635" applyFont="1" applyFill="1" applyAlignment="1">
      <alignment vertical="center" wrapText="1"/>
    </xf>
    <xf numFmtId="0" fontId="209" fillId="77" borderId="0" xfId="4635" applyFont="1" applyFill="1" applyAlignment="1">
      <alignment vertical="center" wrapText="1"/>
    </xf>
    <xf numFmtId="169" fontId="168" fillId="76" borderId="11" xfId="4636" applyFont="1" applyFill="1" applyBorder="1" applyAlignment="1">
      <alignment vertical="center"/>
    </xf>
    <xf numFmtId="169" fontId="168" fillId="76" borderId="11" xfId="4636" applyFont="1" applyFill="1" applyBorder="1" applyAlignment="1">
      <alignment vertical="center" wrapText="1"/>
    </xf>
    <xf numFmtId="0" fontId="168" fillId="76" borderId="0" xfId="4635" applyFont="1" applyFill="1" applyBorder="1" applyAlignment="1">
      <alignment horizontal="center" vertical="center"/>
    </xf>
    <xf numFmtId="169" fontId="211" fillId="76" borderId="53" xfId="4636" applyFont="1" applyFill="1" applyBorder="1" applyAlignment="1">
      <alignment horizontal="center" vertical="center" wrapText="1"/>
    </xf>
    <xf numFmtId="169" fontId="211" fillId="76" borderId="54" xfId="4636" applyFont="1" applyFill="1" applyBorder="1" applyAlignment="1">
      <alignment horizontal="center" vertical="center" wrapText="1"/>
    </xf>
    <xf numFmtId="169" fontId="212" fillId="76" borderId="11" xfId="4636" applyFont="1" applyFill="1" applyBorder="1" applyAlignment="1">
      <alignment horizontal="center" vertical="center"/>
    </xf>
    <xf numFmtId="169" fontId="212" fillId="76" borderId="53" xfId="4636" applyFont="1" applyFill="1" applyBorder="1" applyAlignment="1">
      <alignment horizontal="center" vertical="center"/>
    </xf>
    <xf numFmtId="169" fontId="212" fillId="76" borderId="54" xfId="4636" applyFont="1" applyFill="1" applyBorder="1" applyAlignment="1">
      <alignment horizontal="center" vertical="center"/>
    </xf>
    <xf numFmtId="0" fontId="168" fillId="76" borderId="13" xfId="4635" applyFont="1" applyFill="1" applyBorder="1" applyAlignment="1">
      <alignment horizontal="center" vertical="center"/>
    </xf>
    <xf numFmtId="0" fontId="212" fillId="76" borderId="53" xfId="4635" applyFont="1" applyFill="1" applyBorder="1" applyAlignment="1">
      <alignment horizontal="center" vertical="center"/>
    </xf>
    <xf numFmtId="0" fontId="212" fillId="76" borderId="54" xfId="4635" applyFont="1" applyFill="1" applyBorder="1" applyAlignment="1">
      <alignment horizontal="center" vertical="center"/>
    </xf>
    <xf numFmtId="0" fontId="168" fillId="76" borderId="0" xfId="4635" applyFont="1" applyFill="1" applyAlignment="1">
      <alignment horizontal="center" vertical="center" wrapText="1"/>
    </xf>
    <xf numFmtId="0" fontId="168" fillId="76" borderId="70" xfId="4635" applyFont="1" applyFill="1" applyBorder="1" applyAlignment="1">
      <alignment horizontal="center" vertical="center" wrapText="1"/>
    </xf>
    <xf numFmtId="43" fontId="212" fillId="76" borderId="11" xfId="4635" applyNumberFormat="1" applyFont="1" applyFill="1" applyBorder="1" applyAlignment="1">
      <alignment horizontal="center" vertical="center"/>
    </xf>
    <xf numFmtId="0" fontId="212" fillId="76" borderId="11" xfId="4635" applyFont="1" applyFill="1" applyBorder="1" applyAlignment="1">
      <alignment horizontal="center" vertical="center"/>
    </xf>
    <xf numFmtId="43" fontId="213" fillId="76" borderId="11" xfId="4635" applyNumberFormat="1" applyFont="1" applyFill="1" applyBorder="1" applyAlignment="1">
      <alignment horizontal="center" vertical="center"/>
    </xf>
    <xf numFmtId="0" fontId="213" fillId="76" borderId="11" xfId="4635" applyFont="1" applyFill="1" applyBorder="1" applyAlignment="1">
      <alignment horizontal="center" vertical="center"/>
    </xf>
    <xf numFmtId="4" fontId="168" fillId="76" borderId="11" xfId="4635" applyNumberFormat="1" applyFont="1" applyFill="1" applyBorder="1" applyAlignment="1">
      <alignment horizontal="right" vertical="center"/>
    </xf>
    <xf numFmtId="0" fontId="211" fillId="76" borderId="15" xfId="4635" applyFont="1" applyFill="1" applyBorder="1" applyAlignment="1">
      <alignment horizontal="center" vertical="center" wrapText="1"/>
    </xf>
    <xf numFmtId="0" fontId="211" fillId="76" borderId="64" xfId="4635" applyFont="1" applyFill="1" applyBorder="1" applyAlignment="1">
      <alignment horizontal="center" vertical="center" wrapText="1"/>
    </xf>
    <xf numFmtId="0" fontId="211" fillId="76" borderId="62" xfId="4635" applyFont="1" applyFill="1" applyBorder="1" applyAlignment="1">
      <alignment horizontal="center" vertical="center" wrapText="1"/>
    </xf>
    <xf numFmtId="0" fontId="211" fillId="76" borderId="61" xfId="4635" applyFont="1" applyFill="1" applyBorder="1" applyAlignment="1">
      <alignment horizontal="center" vertical="center" wrapText="1"/>
    </xf>
    <xf numFmtId="0" fontId="211" fillId="76" borderId="44" xfId="4635" applyFont="1" applyFill="1" applyBorder="1" applyAlignment="1">
      <alignment horizontal="center" vertical="center" wrapText="1"/>
    </xf>
    <xf numFmtId="0" fontId="211" fillId="76" borderId="63" xfId="4635" applyFont="1" applyFill="1" applyBorder="1" applyAlignment="1">
      <alignment horizontal="center" vertical="center" wrapText="1"/>
    </xf>
    <xf numFmtId="0" fontId="168" fillId="76" borderId="11" xfId="4636" applyNumberFormat="1" applyFont="1" applyFill="1" applyBorder="1" applyAlignment="1">
      <alignment horizontal="center" vertical="center"/>
    </xf>
    <xf numFmtId="169" fontId="211" fillId="76" borderId="15" xfId="4636" applyFont="1" applyFill="1" applyBorder="1" applyAlignment="1">
      <alignment horizontal="center" vertical="center" wrapText="1"/>
    </xf>
    <xf numFmtId="169" fontId="211" fillId="76" borderId="64" xfId="4636" applyFont="1" applyFill="1" applyBorder="1" applyAlignment="1">
      <alignment horizontal="center" vertical="center" wrapText="1"/>
    </xf>
    <xf numFmtId="169" fontId="211" fillId="76" borderId="62" xfId="4636" applyFont="1" applyFill="1" applyBorder="1" applyAlignment="1">
      <alignment horizontal="center" vertical="center" wrapText="1"/>
    </xf>
    <xf numFmtId="169" fontId="211" fillId="76" borderId="61" xfId="4636" applyFont="1" applyFill="1" applyBorder="1" applyAlignment="1">
      <alignment horizontal="center" vertical="center" wrapText="1"/>
    </xf>
    <xf numFmtId="169" fontId="211" fillId="76" borderId="44" xfId="4636" applyFont="1" applyFill="1" applyBorder="1" applyAlignment="1">
      <alignment horizontal="center" vertical="center" wrapText="1"/>
    </xf>
    <xf numFmtId="169" fontId="211" fillId="76" borderId="63" xfId="4636" applyFont="1" applyFill="1" applyBorder="1" applyAlignment="1">
      <alignment horizontal="center" vertical="center" wrapText="1"/>
    </xf>
    <xf numFmtId="0" fontId="211" fillId="76" borderId="53" xfId="4635" applyFont="1" applyFill="1" applyBorder="1" applyAlignment="1">
      <alignment horizontal="center" vertical="center" wrapText="1"/>
    </xf>
    <xf numFmtId="0" fontId="211" fillId="76" borderId="13" xfId="4635" applyFont="1" applyFill="1" applyBorder="1" applyAlignment="1">
      <alignment horizontal="center" vertical="center" wrapText="1"/>
    </xf>
    <xf numFmtId="0" fontId="211" fillId="76" borderId="54" xfId="4635" applyFont="1" applyFill="1" applyBorder="1" applyAlignment="1">
      <alignment horizontal="center" vertical="center" wrapText="1"/>
    </xf>
    <xf numFmtId="0" fontId="168" fillId="0" borderId="53" xfId="4635" applyFont="1" applyBorder="1" applyAlignment="1">
      <alignment horizontal="left" vertical="center"/>
    </xf>
    <xf numFmtId="0" fontId="168" fillId="0" borderId="13" xfId="4635" applyFont="1" applyBorder="1" applyAlignment="1">
      <alignment horizontal="left" vertical="center"/>
    </xf>
    <xf numFmtId="0" fontId="168" fillId="0" borderId="54" xfId="4635" applyFont="1" applyBorder="1" applyAlignment="1">
      <alignment horizontal="left" vertical="center"/>
    </xf>
    <xf numFmtId="43" fontId="212" fillId="76" borderId="53" xfId="4635" applyNumberFormat="1" applyFont="1" applyFill="1" applyBorder="1" applyAlignment="1">
      <alignment horizontal="center" vertical="center"/>
    </xf>
    <xf numFmtId="169" fontId="168" fillId="76" borderId="53" xfId="4636" applyFont="1" applyFill="1" applyBorder="1" applyAlignment="1">
      <alignment horizontal="left" vertical="center"/>
    </xf>
    <xf numFmtId="169" fontId="168" fillId="76" borderId="13" xfId="4636" applyFont="1" applyFill="1" applyBorder="1" applyAlignment="1">
      <alignment horizontal="left" vertical="center"/>
    </xf>
    <xf numFmtId="169" fontId="168" fillId="76" borderId="54" xfId="4636" applyFont="1" applyFill="1" applyBorder="1" applyAlignment="1">
      <alignment horizontal="left" vertical="center"/>
    </xf>
    <xf numFmtId="169" fontId="168" fillId="76" borderId="53" xfId="4636" applyFont="1" applyFill="1" applyBorder="1" applyAlignment="1">
      <alignment horizontal="center" vertical="center"/>
    </xf>
    <xf numFmtId="169" fontId="168" fillId="76" borderId="13" xfId="4636" applyFont="1" applyFill="1" applyBorder="1" applyAlignment="1">
      <alignment horizontal="center" vertical="center"/>
    </xf>
    <xf numFmtId="169" fontId="168" fillId="76" borderId="54" xfId="4636" applyFont="1" applyFill="1" applyBorder="1" applyAlignment="1">
      <alignment horizontal="center" vertical="center"/>
    </xf>
    <xf numFmtId="169" fontId="213" fillId="76" borderId="53" xfId="4636" applyFont="1" applyFill="1" applyBorder="1" applyAlignment="1">
      <alignment horizontal="center" vertical="center"/>
    </xf>
    <xf numFmtId="169" fontId="213" fillId="76" borderId="54" xfId="4636" applyFont="1" applyFill="1" applyBorder="1" applyAlignment="1">
      <alignment horizontal="center" vertical="center"/>
    </xf>
    <xf numFmtId="169" fontId="213" fillId="76" borderId="11" xfId="4636" applyFont="1" applyFill="1" applyBorder="1" applyAlignment="1">
      <alignment horizontal="center" vertical="center"/>
    </xf>
    <xf numFmtId="0" fontId="212" fillId="76" borderId="0" xfId="4635" applyFont="1" applyFill="1" applyBorder="1" applyAlignment="1">
      <alignment vertical="center"/>
    </xf>
    <xf numFmtId="169" fontId="211" fillId="76" borderId="11" xfId="4636" applyFont="1" applyFill="1" applyBorder="1" applyAlignment="1">
      <alignment horizontal="right" vertical="center"/>
    </xf>
    <xf numFmtId="0" fontId="168" fillId="76" borderId="11" xfId="4635" applyFont="1" applyFill="1" applyBorder="1" applyAlignment="1">
      <alignment horizontal="center" vertical="center" wrapText="1"/>
    </xf>
    <xf numFmtId="0" fontId="212" fillId="76" borderId="0" xfId="4635" applyFont="1" applyFill="1" applyAlignment="1">
      <alignment vertical="center"/>
    </xf>
    <xf numFmtId="0" fontId="168" fillId="76" borderId="11" xfId="4635" applyFont="1" applyFill="1" applyBorder="1" applyAlignment="1">
      <alignment vertical="center" wrapText="1"/>
    </xf>
    <xf numFmtId="43" fontId="168" fillId="76" borderId="11" xfId="4635" applyNumberFormat="1" applyFont="1" applyFill="1" applyBorder="1" applyAlignment="1">
      <alignment horizontal="center" vertical="center" wrapText="1"/>
    </xf>
    <xf numFmtId="0" fontId="168" fillId="76" borderId="53" xfId="4635" applyFont="1" applyFill="1" applyBorder="1" applyAlignment="1">
      <alignment horizontal="left" vertical="center" wrapText="1"/>
    </xf>
    <xf numFmtId="0" fontId="168" fillId="76" borderId="54" xfId="4635" applyFont="1" applyFill="1" applyBorder="1" applyAlignment="1">
      <alignment horizontal="left" vertical="center" wrapText="1"/>
    </xf>
    <xf numFmtId="0" fontId="168" fillId="76" borderId="0" xfId="4635" applyFont="1" applyFill="1" applyBorder="1" applyAlignment="1">
      <alignment horizontal="center" vertical="center" wrapText="1"/>
    </xf>
    <xf numFmtId="0" fontId="212" fillId="76" borderId="65" xfId="4635" applyFont="1" applyFill="1" applyBorder="1" applyAlignment="1">
      <alignment vertical="center" wrapText="1"/>
    </xf>
    <xf numFmtId="169" fontId="211" fillId="76" borderId="53" xfId="4636" applyFont="1" applyFill="1" applyBorder="1" applyAlignment="1">
      <alignment horizontal="center" vertical="center"/>
    </xf>
    <xf numFmtId="169" fontId="211" fillId="76" borderId="54" xfId="4636" applyFont="1" applyFill="1" applyBorder="1" applyAlignment="1">
      <alignment horizontal="center" vertical="center"/>
    </xf>
    <xf numFmtId="169" fontId="168" fillId="76" borderId="53" xfId="4636" applyFont="1" applyFill="1" applyBorder="1" applyAlignment="1">
      <alignment horizontal="left" vertical="center" wrapText="1"/>
    </xf>
    <xf numFmtId="169" fontId="168" fillId="76" borderId="54" xfId="4636" applyFont="1" applyFill="1" applyBorder="1" applyAlignment="1">
      <alignment horizontal="left" vertical="center" wrapText="1"/>
    </xf>
    <xf numFmtId="43" fontId="168" fillId="76" borderId="11" xfId="29" applyFont="1" applyFill="1" applyBorder="1" applyAlignment="1">
      <alignment horizontal="center" vertical="center"/>
    </xf>
    <xf numFmtId="43" fontId="211" fillId="76" borderId="11" xfId="4635" applyNumberFormat="1" applyFont="1" applyFill="1" applyBorder="1" applyAlignment="1">
      <alignment horizontal="center" vertical="center"/>
    </xf>
    <xf numFmtId="43" fontId="211" fillId="76" borderId="11" xfId="29" applyFont="1" applyFill="1" applyBorder="1" applyAlignment="1">
      <alignment horizontal="center" vertical="center"/>
    </xf>
    <xf numFmtId="0" fontId="168" fillId="76" borderId="13" xfId="4635" applyFont="1" applyFill="1" applyBorder="1" applyAlignment="1">
      <alignment horizontal="left" vertical="center" wrapText="1"/>
    </xf>
    <xf numFmtId="169" fontId="211" fillId="76" borderId="11" xfId="4636" applyFont="1" applyFill="1" applyBorder="1" applyAlignment="1">
      <alignment vertical="center"/>
    </xf>
    <xf numFmtId="0" fontId="168" fillId="76" borderId="71" xfId="4635" applyFont="1" applyFill="1" applyBorder="1" applyAlignment="1">
      <alignment horizontal="center" vertical="center"/>
    </xf>
    <xf numFmtId="0" fontId="168" fillId="76" borderId="73" xfId="4635" applyFont="1" applyFill="1" applyBorder="1" applyAlignment="1">
      <alignment vertical="center"/>
    </xf>
    <xf numFmtId="0" fontId="209" fillId="77" borderId="69" xfId="4635" applyFont="1" applyFill="1" applyBorder="1" applyAlignment="1">
      <alignment horizontal="center" vertical="center"/>
    </xf>
    <xf numFmtId="0" fontId="168" fillId="76" borderId="0" xfId="4635" applyFont="1" applyFill="1" applyAlignment="1">
      <alignment vertical="center"/>
    </xf>
    <xf numFmtId="0" fontId="168" fillId="76" borderId="0" xfId="4635" applyFont="1" applyFill="1" applyBorder="1" applyAlignment="1">
      <alignment vertical="center"/>
    </xf>
    <xf numFmtId="0" fontId="168" fillId="76" borderId="0" xfId="4635" applyFont="1" applyFill="1" applyBorder="1" applyAlignment="1">
      <alignment vertical="center" wrapText="1"/>
    </xf>
    <xf numFmtId="0" fontId="216" fillId="0" borderId="11" xfId="4636" applyNumberFormat="1" applyFont="1" applyBorder="1" applyAlignment="1">
      <alignment horizontal="center" vertical="center"/>
    </xf>
    <xf numFmtId="169" fontId="216" fillId="0" borderId="11" xfId="4636" applyFont="1" applyBorder="1" applyAlignment="1">
      <alignment horizontal="center" vertical="center"/>
    </xf>
    <xf numFmtId="169" fontId="216" fillId="0" borderId="11" xfId="4636" applyFont="1" applyBorder="1" applyAlignment="1">
      <alignment horizontal="center" vertical="center" wrapText="1"/>
    </xf>
    <xf numFmtId="0" fontId="216" fillId="0" borderId="0" xfId="4635" applyFont="1" applyBorder="1" applyAlignment="1">
      <alignment vertical="center"/>
    </xf>
    <xf numFmtId="0" fontId="168" fillId="76" borderId="52" xfId="4635" applyNumberFormat="1" applyFont="1" applyFill="1" applyBorder="1" applyAlignment="1">
      <alignment horizontal="center" vertical="center"/>
    </xf>
    <xf numFmtId="0" fontId="168" fillId="76" borderId="26" xfId="4635" applyNumberFormat="1" applyFont="1" applyFill="1" applyBorder="1" applyAlignment="1">
      <alignment horizontal="center" vertical="center"/>
    </xf>
    <xf numFmtId="0" fontId="168" fillId="76" borderId="65" xfId="4635" applyFont="1" applyFill="1" applyBorder="1" applyAlignment="1">
      <alignment horizontal="center" vertical="center"/>
    </xf>
    <xf numFmtId="0" fontId="209" fillId="77" borderId="0" xfId="4635" applyFont="1" applyFill="1" applyBorder="1" applyAlignment="1">
      <alignment horizontal="center" vertical="center"/>
    </xf>
    <xf numFmtId="0" fontId="209" fillId="77" borderId="0" xfId="4635" applyFont="1" applyFill="1" applyAlignment="1">
      <alignment horizontal="center" vertical="center"/>
    </xf>
    <xf numFmtId="0" fontId="57" fillId="43" borderId="0" xfId="4098" applyNumberFormat="1" applyFont="1" applyFill="1" applyBorder="1" applyAlignment="1" applyProtection="1">
      <alignment horizontal="left" vertical="center" wrapText="1"/>
    </xf>
    <xf numFmtId="49" fontId="57" fillId="43" borderId="0" xfId="4098" applyNumberFormat="1" applyFont="1" applyFill="1" applyBorder="1" applyAlignment="1" applyProtection="1">
      <alignment horizontal="right" vertical="center" wrapText="1"/>
    </xf>
    <xf numFmtId="0" fontId="193" fillId="43" borderId="0" xfId="4098" applyNumberFormat="1" applyFont="1" applyFill="1" applyBorder="1" applyAlignment="1" applyProtection="1">
      <alignment horizontal="center" vertical="center" wrapText="1"/>
    </xf>
    <xf numFmtId="0" fontId="57" fillId="43" borderId="0" xfId="4098" applyNumberFormat="1" applyFont="1" applyFill="1" applyBorder="1" applyAlignment="1" applyProtection="1">
      <alignment horizontal="right" vertical="center" wrapText="1"/>
    </xf>
    <xf numFmtId="49" fontId="57" fillId="43" borderId="0" xfId="4098" applyNumberFormat="1" applyFont="1" applyFill="1" applyBorder="1" applyAlignment="1" applyProtection="1">
      <alignment horizontal="left" vertical="center" wrapText="1"/>
    </xf>
    <xf numFmtId="0" fontId="57" fillId="43" borderId="74" xfId="4098" applyNumberFormat="1" applyFont="1" applyFill="1" applyBorder="1" applyAlignment="1" applyProtection="1">
      <alignment horizontal="center" wrapText="1"/>
    </xf>
    <xf numFmtId="0" fontId="57" fillId="43" borderId="74" xfId="4098" applyNumberFormat="1" applyFont="1" applyFill="1" applyBorder="1" applyAlignment="1" applyProtection="1">
      <alignment horizontal="center" vertical="center" wrapText="1"/>
    </xf>
    <xf numFmtId="0" fontId="57" fillId="43" borderId="75" xfId="4098" applyNumberFormat="1" applyFont="1" applyFill="1" applyBorder="1" applyAlignment="1" applyProtection="1">
      <alignment horizontal="center" vertical="center" wrapText="1"/>
    </xf>
    <xf numFmtId="0" fontId="57" fillId="43" borderId="76" xfId="4098" applyNumberFormat="1" applyFont="1" applyFill="1" applyBorder="1" applyAlignment="1" applyProtection="1">
      <alignment horizontal="center" vertical="center" wrapText="1"/>
    </xf>
    <xf numFmtId="22" fontId="57" fillId="43" borderId="0" xfId="4098" applyNumberFormat="1" applyFont="1" applyFill="1" applyBorder="1" applyAlignment="1" applyProtection="1">
      <alignment horizontal="left" vertical="center" wrapText="1"/>
    </xf>
    <xf numFmtId="49" fontId="57" fillId="43" borderId="74" xfId="4098" applyNumberFormat="1" applyFont="1" applyFill="1" applyBorder="1" applyAlignment="1" applyProtection="1">
      <alignment horizontal="left" vertical="top" wrapText="1"/>
    </xf>
    <xf numFmtId="0" fontId="57" fillId="43" borderId="78" xfId="4098" applyNumberFormat="1" applyFont="1" applyFill="1" applyBorder="1" applyAlignment="1" applyProtection="1">
      <alignment horizontal="right" vertical="center" wrapText="1"/>
    </xf>
    <xf numFmtId="4" fontId="57" fillId="43" borderId="78" xfId="4098" applyNumberFormat="1" applyFont="1" applyFill="1" applyBorder="1" applyAlignment="1" applyProtection="1">
      <alignment horizontal="right" vertical="center" wrapText="1"/>
    </xf>
    <xf numFmtId="0" fontId="57" fillId="43" borderId="79" xfId="4098" applyNumberFormat="1" applyFont="1" applyFill="1" applyBorder="1" applyAlignment="1" applyProtection="1">
      <alignment horizontal="right" vertical="center" wrapText="1"/>
    </xf>
    <xf numFmtId="49" fontId="57" fillId="43" borderId="74" xfId="4098" applyNumberFormat="1" applyFont="1" applyFill="1" applyBorder="1" applyAlignment="1" applyProtection="1">
      <alignment horizontal="left" wrapText="1"/>
    </xf>
    <xf numFmtId="49" fontId="222" fillId="43" borderId="74" xfId="4098" applyNumberFormat="1" applyFont="1" applyFill="1" applyBorder="1" applyAlignment="1" applyProtection="1">
      <alignment horizontal="left" vertical="top" wrapText="1"/>
    </xf>
    <xf numFmtId="0" fontId="59" fillId="43" borderId="0" xfId="4098" applyNumberFormat="1" applyFont="1" applyFill="1" applyBorder="1" applyAlignment="1" applyProtection="1">
      <alignment horizontal="left" vertical="top" wrapText="1"/>
    </xf>
    <xf numFmtId="0" fontId="59" fillId="43" borderId="0" xfId="4098" applyNumberFormat="1" applyFont="1" applyFill="1" applyBorder="1" applyAlignment="1" applyProtection="1">
      <alignment horizontal="left" wrapText="1"/>
    </xf>
    <xf numFmtId="22" fontId="57" fillId="43" borderId="64" xfId="4098" applyNumberFormat="1" applyFont="1" applyFill="1" applyBorder="1" applyAlignment="1" applyProtection="1">
      <alignment horizontal="left" vertical="center" wrapText="1"/>
    </xf>
  </cellXfs>
  <cellStyles count="4642">
    <cellStyle name=" " xfId="1175"/>
    <cellStyle name=" 1" xfId="1176"/>
    <cellStyle name="??" xfId="1177"/>
    <cellStyle name="?? [0.00]_PERSONAL" xfId="1178"/>
    <cellStyle name="????_PERSONAL" xfId="1179"/>
    <cellStyle name="??_PERSONAL" xfId="1180"/>
    <cellStyle name="_01 Country Forecast Template BAK" xfId="1181"/>
    <cellStyle name="_01. Chart of Accounts Feb08" xfId="1182"/>
    <cellStyle name="_01. Chart of Accounts Feb08_Debtor Prov Schedule Checklist (4)" xfId="1183"/>
    <cellStyle name="_01. Chart of Accounts Feb08_GFR Checklist -Year Audit June 2009 v2" xfId="1184"/>
    <cellStyle name="_01. Chart of Accounts Feb08_GFR Checklist -Year Audit June 2009 v4" xfId="1185"/>
    <cellStyle name="_01. Chart of Accounts Feb08_R. ADD Debtors csv" xfId="1186"/>
    <cellStyle name="_01. Chart of Accounts Feb08_R. PNLBS YTD csv" xfId="1187"/>
    <cellStyle name="_01. Chart of Accounts Feb08_Rev Rec Template (3)" xfId="1188"/>
    <cellStyle name="_01. Chart of Accounts Feb08_TB Close List of Issues for Overseas" xfId="1189"/>
    <cellStyle name="_01. Chart of Accounts Feb08_VAR. P&amp;L Detail" xfId="1190"/>
    <cellStyle name="_01. Chart of Accounts Sep 07" xfId="1191"/>
    <cellStyle name="_01. Chart of Accounts Sep 07_Debtor Prov Schedule Checklist (4)" xfId="1192"/>
    <cellStyle name="_01. Chart of Accounts Sep 07_GFR Checklist -Year Audit June 2009 v2" xfId="1193"/>
    <cellStyle name="_01. Chart of Accounts Sep 07_GFR Checklist -Year Audit June 2009 v4" xfId="1194"/>
    <cellStyle name="_01. Chart of Accounts Sep 07_R. ADD Debtors csv" xfId="1195"/>
    <cellStyle name="_01. Chart of Accounts Sep 07_R. PNLBS YTD csv" xfId="1196"/>
    <cellStyle name="_01. Chart of Accounts Sep 07_Rev Rec Template (3)" xfId="1197"/>
    <cellStyle name="_01. Chart of Accounts Sep 07_TB Close List of Issues for Overseas" xfId="1198"/>
    <cellStyle name="_01. Chart of Accounts Sep 07_VAR. P&amp;L Detail" xfId="1199"/>
    <cellStyle name="_02. August CHI Asset Reconciliation" xfId="1200"/>
    <cellStyle name="_1. SL Budget 2009-10 v3" xfId="1201"/>
    <cellStyle name="_2009 1-2YEnd Audit GFR Checklist - Module 1" xfId="1202"/>
    <cellStyle name="_2009 1-2YEnd Audit GFR Checklist - NEW" xfId="1203"/>
    <cellStyle name="_Aged Debtors Retail June 05" xfId="1204"/>
    <cellStyle name="_Aged Debtors Retail June 05_C. Debtor Prov Summary" xfId="1205"/>
    <cellStyle name="_Aged Debtors_CONS_aug06" xfId="1206"/>
    <cellStyle name="_Aged Debtors_CONS_aug06_01. Chart of Accounts Feb08" xfId="1207"/>
    <cellStyle name="_Aged Debtors_CONS_aug06_01. Chart of Accounts Feb08_2008 YEnd Audit GFR Checklist - Module 2" xfId="1208"/>
    <cellStyle name="_Aged Debtors_CONS_aug06_01. Chart of Accounts Feb08_2009 1-2YEnd Audit GFR Checklist - Module 1" xfId="1209"/>
    <cellStyle name="_Aged Debtors_CONS_aug06_01. Chart of Accounts Feb08_2009 1-2YEnd Audit GFR Checklist - NEW" xfId="1210"/>
    <cellStyle name="_Aged Debtors_CONS_aug06_01. Chart of Accounts Feb08_Debtor Prov Schedule Checklist (4)" xfId="1211"/>
    <cellStyle name="_Aged Debtors_CONS_aug06_01. Chart of Accounts Feb08_GFR Checklist - Half Year Audit Dec 08" xfId="1212"/>
    <cellStyle name="_Aged Debtors_CONS_aug06_01. Chart of Accounts Feb08_GFR Checklist Nov 08" xfId="1213"/>
    <cellStyle name="_Aged Debtors_CONS_aug06_01. Chart of Accounts Feb08_GFR Checklist -Year Audit June 2009 v1" xfId="1214"/>
    <cellStyle name="_Aged Debtors_CONS_aug06_01. Chart of Accounts Feb08_GFR Checklist -Year Audit June 2009 v2" xfId="1215"/>
    <cellStyle name="_Aged Debtors_CONS_aug06_01. Chart of Accounts Feb08_GFR Checklist -Year Audit June 2009 v4" xfId="1216"/>
    <cellStyle name="_Aged Debtors_CONS_aug06_01. Chart of Accounts Feb08_GFR New Test Checklist Nov 08" xfId="1217"/>
    <cellStyle name="_Aged Debtors_CONS_aug06_01. Chart of Accounts Feb08_May 08 GFR Checklist" xfId="1218"/>
    <cellStyle name="_Aged Debtors_CONS_aug06_01. Chart of Accounts Feb08_R. ADD Debtors csv" xfId="1219"/>
    <cellStyle name="_Aged Debtors_CONS_aug06_01. Chart of Accounts Feb08_R. PNLBS YTD csv" xfId="1220"/>
    <cellStyle name="_Aged Debtors_CONS_aug06_01. Chart of Accounts Feb08_Rev Rec Template (3)" xfId="1221"/>
    <cellStyle name="_Aged Debtors_CONS_aug06_01. Chart of Accounts Feb08_TB Close List of Issues for Overseas" xfId="1222"/>
    <cellStyle name="_Aged Debtors_CONS_aug06_01. Chart of Accounts Feb08_VAR. P&amp;L Detail" xfId="1223"/>
    <cellStyle name="_Aged Debtors_CONS_aug06_01. Chart of Accounts Sep 07" xfId="1224"/>
    <cellStyle name="_Aged Debtors_CONS_aug06_01. Chart of Accounts Sep 07_C3. General Cash by T3" xfId="1225"/>
    <cellStyle name="_Aged Debtors_CONS_aug06_01. Chart of Accounts Sep 07_C3. General Cash by T3_1" xfId="1226"/>
    <cellStyle name="_Aged Debtors_CONS_aug06_01. Chart of Accounts Sep 07_C4. Client Cash by T2" xfId="1227"/>
    <cellStyle name="_Aged Debtors_CONS_aug06_01. Chart of Accounts Sep 07_C4. Client Cash by T2_1" xfId="1228"/>
    <cellStyle name="_Aged Debtors_CONS_aug06_01. Chart of Accounts Sep 07_D2. Debtor Prov Summary" xfId="1229"/>
    <cellStyle name="_Aged Debtors_CONS_aug06_01. Chart of Accounts Sep 07_D3. Debtors - Top 10" xfId="1230"/>
    <cellStyle name="_Aged Debtors_CONS_aug06_01. Chart of Accounts Sep 07_D3. Debtors - Top 10_1" xfId="1231"/>
    <cellStyle name="_Aged Debtors_CONS_aug06_01. Chart of Accounts Sep 07_E1. Foreign Exchange" xfId="1232"/>
    <cellStyle name="_Aged Debtors_CONS_aug06_01. Chart of Accounts Sep 07_F1. Prepayments" xfId="1233"/>
    <cellStyle name="_Aged Debtors_CONS_aug06_01. Chart of Accounts Sep 07_F1. Prepayments_1" xfId="1234"/>
    <cellStyle name="_Aged Debtors_CONS_aug06_01. Chart of Accounts Sep 07_K1. Annual Leave" xfId="1235"/>
    <cellStyle name="_Aged Debtors_CONS_aug06_01. Chart of Accounts Sep 07_K1. Annual Leave_1" xfId="1236"/>
    <cellStyle name="_Aged Debtors_CONS_aug06_01. Chart of Accounts Sep 07_O3. Staff Numbers" xfId="1237"/>
    <cellStyle name="_Aged Debtors_CONS_aug06_01. Chart of Accounts Sep 07_O4. Front End Staff Turnover" xfId="1238"/>
    <cellStyle name="_Aged Debtors_CONS_aug06_03 Sep 08 GFR Checklist" xfId="1239"/>
    <cellStyle name="_Aged Debtors_CONS_aug06_05 Nov 08 GFR Checklist" xfId="1240"/>
    <cellStyle name="_Aged Debtors_CONS_aug06_1. PNLBS YTD csv" xfId="1241"/>
    <cellStyle name="_Aged Debtors_CONS_aug06_10. PNLBS MTD csv" xfId="1242"/>
    <cellStyle name="_Aged Debtors_CONS_aug06_11. PNLBS YTD Dec06 csv" xfId="1243"/>
    <cellStyle name="_Aged Debtors_CONS_aug06_2. BS Rec csv" xfId="1244"/>
    <cellStyle name="_Aged Debtors_CONS_aug06_2008 Year End Audit GFR Checklist Template" xfId="1245"/>
    <cellStyle name="_Aged Debtors_CONS_aug06_2008 Year End Audit GFR Checklist Template_V1 Module 1 V6" xfId="1246"/>
    <cellStyle name="_Aged Debtors_CONS_aug06_2008 YEnd Audit GFR Checklist - Module 2" xfId="1247"/>
    <cellStyle name="_Aged Debtors_CONS_aug06_2009 1-2YEnd Audit GFR Checklist - Module 1" xfId="1248"/>
    <cellStyle name="_Aged Debtors_CONS_aug06_2009 1-2YEnd Audit GFR Checklist - Module 2" xfId="1249"/>
    <cellStyle name="_Aged Debtors_CONS_aug06_2009 1-2YEnd Audit GFR Checklist - NEW" xfId="1250"/>
    <cellStyle name="_Aged Debtors_CONS_aug06_2011 1st Qtr Fcst - Blank Template" xfId="1251"/>
    <cellStyle name="_Aged Debtors_CONS_aug06_3. Debit Ledger csv" xfId="1252"/>
    <cellStyle name="_Aged Debtors_CONS_aug06_5. TBCO YTD csv" xfId="1253"/>
    <cellStyle name="_Aged Debtors_CONS_aug06_6. Commissions csv" xfId="1254"/>
    <cellStyle name="_Aged Debtors_CONS_aug06_7. Turnover csv" xfId="1255"/>
    <cellStyle name="_Aged Debtors_CONS_aug06_8. Staff Numbers csv" xfId="1256"/>
    <cellStyle name="_Aged Debtors_CONS_aug06_9. Shop Numbers csv" xfId="1257"/>
    <cellStyle name="_Aged Debtors_CONS_aug06_Balance Sheet  - Dec 08 v1" xfId="1258"/>
    <cellStyle name="_Aged Debtors_CONS_aug06_Balance Sheet  - June'08 - V2" xfId="1259"/>
    <cellStyle name="_Aged Debtors_CONS_aug06_Balance Sheet Oct 07 - Flanno" xfId="1260"/>
    <cellStyle name="_Aged Debtors_CONS_aug06_Balance Sheet Oct 07 - Flanno_C. Debtor Prov Summary" xfId="1261"/>
    <cellStyle name="_Aged Debtors_CONS_aug06_Board Report - Debtor V1_0 " xfId="1262"/>
    <cellStyle name="_Aged Debtors_CONS_aug06_Board Report - Debtor V1_3" xfId="1263"/>
    <cellStyle name="_Aged Debtors_CONS_aug06_Board Report - Debtor V1_3_Debtors - Aug 08 V1" xfId="1264"/>
    <cellStyle name="_Aged Debtors_CONS_aug06_Board Report - Debtor V1_3_Graph" xfId="1265"/>
    <cellStyle name="_Aged Debtors_CONS_aug06_Board Report - Debtor V1_3_Pg 14 - Debtors - July 09 v1" xfId="1266"/>
    <cellStyle name="_Aged Debtors_CONS_aug06_Board Report - Debtor V1_3_Pg 14 - Debtors - July 09 v2" xfId="1267"/>
    <cellStyle name="_Aged Debtors_CONS_aug06_Board Report - Debtor V1_3_PNL - July 09" xfId="1268"/>
    <cellStyle name="_Aged Debtors_CONS_aug06_Board Report - Debtor V1_3_Sheet1" xfId="1269"/>
    <cellStyle name="_Aged Debtors_CONS_aug06_Board Report - Debtor V1_3_Sheet2" xfId="1270"/>
    <cellStyle name="_Aged Debtors_CONS_aug06_Board Report - Debtor V1_4" xfId="1271"/>
    <cellStyle name="_Aged Debtors_CONS_aug06_Board Report - Debtor V1_4_Debtors - Aug 08 V1" xfId="1272"/>
    <cellStyle name="_Aged Debtors_CONS_aug06_Board Report - Debtor V1_4_Graph" xfId="1273"/>
    <cellStyle name="_Aged Debtors_CONS_aug06_Board Report - Debtor V1_4_Pg 14 - Debtors - July 09 v1" xfId="1274"/>
    <cellStyle name="_Aged Debtors_CONS_aug06_Board Report - Debtor V1_4_Pg 14 - Debtors - July 09 v2" xfId="1275"/>
    <cellStyle name="_Aged Debtors_CONS_aug06_Board Report - Debtor V1_4_PNL - July 09" xfId="1276"/>
    <cellStyle name="_Aged Debtors_CONS_aug06_Board Report - Debtor V1_4_Sheet1" xfId="1277"/>
    <cellStyle name="_Aged Debtors_CONS_aug06_Board Report - Debtor V1_4_Sheet2" xfId="1278"/>
    <cellStyle name="_Aged Debtors_CONS_aug06_C2. General Cash by T2" xfId="1279"/>
    <cellStyle name="_Aged Debtors_CONS_aug06_C3. General Cash by T3" xfId="1280"/>
    <cellStyle name="_Aged Debtors_CONS_aug06_C3. General Cash by T3_1" xfId="1281"/>
    <cellStyle name="_Aged Debtors_CONS_aug06_C4. Client Cash by T2" xfId="1282"/>
    <cellStyle name="_Aged Debtors_CONS_aug06_C4. Client Cash by T2_1" xfId="1283"/>
    <cellStyle name="_Aged Debtors_CONS_aug06_CFO Proforma" xfId="1284"/>
    <cellStyle name="_Aged Debtors_CONS_aug06_CFO Proforma_2008 YEnd Audit GFR Checklist - Module 2" xfId="1285"/>
    <cellStyle name="_Aged Debtors_CONS_aug06_CFO Proforma_2009 1-2YEnd Audit GFR Checklist - Module 1" xfId="1286"/>
    <cellStyle name="_Aged Debtors_CONS_aug06_CFO Proforma_2009 1-2YEnd Audit GFR Checklist - NEW" xfId="1287"/>
    <cellStyle name="_Aged Debtors_CONS_aug06_CFO Proforma_Debtor Prov Schedule Checklist (4)" xfId="1288"/>
    <cellStyle name="_Aged Debtors_CONS_aug06_CFO Proforma_GFR Checklist - Half Year Audit Dec 08" xfId="1289"/>
    <cellStyle name="_Aged Debtors_CONS_aug06_CFO Proforma_GFR Checklist Nov 08" xfId="1290"/>
    <cellStyle name="_Aged Debtors_CONS_aug06_CFO Proforma_GFR Checklist -Year Audit June 2009 v1" xfId="1291"/>
    <cellStyle name="_Aged Debtors_CONS_aug06_CFO Proforma_GFR Checklist -Year Audit June 2009 v2" xfId="1292"/>
    <cellStyle name="_Aged Debtors_CONS_aug06_CFO Proforma_GFR Checklist -Year Audit June 2009 v4" xfId="1293"/>
    <cellStyle name="_Aged Debtors_CONS_aug06_CFO Proforma_GFR New Test Checklist Nov 08" xfId="1294"/>
    <cellStyle name="_Aged Debtors_CONS_aug06_CFO Proforma_Half Year End Audit GFR Che" xfId="1295"/>
    <cellStyle name="_Aged Debtors_CONS_aug06_CFO Proforma_May 08 GFR Checklist" xfId="1296"/>
    <cellStyle name="_Aged Debtors_CONS_aug06_CFO Proforma_QLD Dec07 Half Year Audit Checklist" xfId="1297"/>
    <cellStyle name="_Aged Debtors_CONS_aug06_CFO Proforma_R. ADD Debtors csv" xfId="1298"/>
    <cellStyle name="_Aged Debtors_CONS_aug06_CFO Proforma_R. PNLBS YTD csv" xfId="1299"/>
    <cellStyle name="_Aged Debtors_CONS_aug06_CFO Proforma_Rev Rec Template (3)" xfId="1300"/>
    <cellStyle name="_Aged Debtors_CONS_aug06_CFO Proforma_TB Close List of Issues for Overseas" xfId="1301"/>
    <cellStyle name="_Aged Debtors_CONS_aug06_CFO Proforma_VAR. P&amp;L Detail" xfId="1302"/>
    <cellStyle name="_Aged Debtors_CONS_aug06_CofA STAGE" xfId="1303"/>
    <cellStyle name="_Aged Debtors_CONS_aug06_Cover Pages2" xfId="1304"/>
    <cellStyle name="_Aged Debtors_CONS_aug06_Cover Pages2_Final Group Budget with Liberty Brendan" xfId="1305"/>
    <cellStyle name="_Aged Debtors_CONS_aug06_Cover Pages2_Final Group Budget without Liberty" xfId="1306"/>
    <cellStyle name="_Aged Debtors_CONS_aug06_Cover Pages2_Group Budget 2008.2009" xfId="1307"/>
    <cellStyle name="_Aged Debtors_CONS_aug06_Cover Pages2_Group Budget 2008.2009 v2" xfId="1308"/>
    <cellStyle name="_Aged Debtors_CONS_aug06_Cover Pages2_Group Budget 2008.S FINAL" xfId="1309"/>
    <cellStyle name="_Aged Debtors_CONS_aug06_Cover Pages2_Group Budget Con PBT &amp; Ebit System v7" xfId="1310"/>
    <cellStyle name="_Aged Debtors_CONS_aug06_D2. Debtor Prov Summary" xfId="1311"/>
    <cellStyle name="_Aged Debtors_CONS_aug06_D3. Debtors - Top 10" xfId="1312"/>
    <cellStyle name="_Aged Debtors_CONS_aug06_D3. Debtors - Top 10_1" xfId="1313"/>
    <cellStyle name="_Aged Debtors_CONS_aug06_DEBTOR BOARD Report new format " xfId="1314"/>
    <cellStyle name="_Aged Debtors_CONS_aug06_Debtors - Aug 08 V1" xfId="1315"/>
    <cellStyle name="_Aged Debtors_CONS_aug06_Debtors Apr 08 V02" xfId="1316"/>
    <cellStyle name="_Aged Debtors_CONS_aug06_Debtors June'08 (New) V2" xfId="1317"/>
    <cellStyle name="_Aged Debtors_CONS_aug06_Debtors June'08 (New) V2_Debtors - Aug 08 V1" xfId="1318"/>
    <cellStyle name="_Aged Debtors_CONS_aug06_Debtors June'08 (New) V2_Graph" xfId="1319"/>
    <cellStyle name="_Aged Debtors_CONS_aug06_Debtors June'08 (New) V2_Pg 14 - Debtors - July 09 v1" xfId="1320"/>
    <cellStyle name="_Aged Debtors_CONS_aug06_Debtors June'08 (New) V2_Pg 14 - Debtors - July 09 v2" xfId="1321"/>
    <cellStyle name="_Aged Debtors_CONS_aug06_Debtors June'08 (New) V2_PNL - July 09" xfId="1322"/>
    <cellStyle name="_Aged Debtors_CONS_aug06_Debtors June'08 (New) V2_Sheet1" xfId="1323"/>
    <cellStyle name="_Aged Debtors_CONS_aug06_Debtors June'08 (New) V2_Sheet2" xfId="1324"/>
    <cellStyle name="_Aged Debtors_CONS_aug06_Debtors June'08 (old)" xfId="1325"/>
    <cellStyle name="_Aged Debtors_CONS_aug06_Debtors Mar 08 V01" xfId="1326"/>
    <cellStyle name="_Aged Debtors_CONS_aug06_Debtors May 08 V3" xfId="1327"/>
    <cellStyle name="_Aged Debtors_CONS_aug06_Debtors May 08 V4" xfId="1328"/>
    <cellStyle name="_Aged Debtors_CONS_aug06_Debtors VerJan 08" xfId="1329"/>
    <cellStyle name="_Aged Debtors_CONS_aug06_E1. Foreign Exchange" xfId="1330"/>
    <cellStyle name="_Aged Debtors_CONS_aug06_F1. Prepayments" xfId="1331"/>
    <cellStyle name="_Aged Debtors_CONS_aug06_F1. Prepayments_1" xfId="1332"/>
    <cellStyle name="_Aged Debtors_CONS_aug06_FCs Half Year End Audit G 2" xfId="1333"/>
    <cellStyle name="_Aged Debtors_CONS_aug06_Final Group Budget with Liberty Brendan" xfId="1334"/>
    <cellStyle name="_Aged Debtors_CONS_aug06_Final Group Budget without Liberty" xfId="1335"/>
    <cellStyle name="_Aged Debtors_CONS_aug06_Final Profit &amp; Loss BR Oct 08 NEW" xfId="1336"/>
    <cellStyle name="_Aged Debtors_CONS_aug06_Formated COA" xfId="1337"/>
    <cellStyle name="_Aged Debtors_CONS_aug06_FX template" xfId="1338"/>
    <cellStyle name="_Aged Debtors_CONS_aug06_GFR Checklist - Half Year Audit Dec 08" xfId="1339"/>
    <cellStyle name="_Aged Debtors_CONS_aug06_GFR Checklist and Audit Pack" xfId="1340"/>
    <cellStyle name="_Aged Debtors_CONS_aug06_GFR CHecklist Criteria (2)" xfId="1341"/>
    <cellStyle name="_Aged Debtors_CONS_aug06_GFR Checklist Nov 08" xfId="1342"/>
    <cellStyle name="_Aged Debtors_CONS_aug06_GFR Checklist -Year Audit June 2009 v1" xfId="1343"/>
    <cellStyle name="_Aged Debtors_CONS_aug06_GFR Checklist -Year Audit June 2009 v2" xfId="1344"/>
    <cellStyle name="_Aged Debtors_CONS_aug06_GFR New Test Checklist Nov 08" xfId="1345"/>
    <cellStyle name="_Aged Debtors_CONS_aug06_Graph" xfId="1346"/>
    <cellStyle name="_Aged Debtors_CONS_aug06_Group Budget 2008.2009" xfId="1347"/>
    <cellStyle name="_Aged Debtors_CONS_aug06_Group Budget 2008.2009 v2" xfId="1348"/>
    <cellStyle name="_Aged Debtors_CONS_aug06_Group Budget 2008.S FINAL" xfId="1349"/>
    <cellStyle name="_Aged Debtors_CONS_aug06_Group Budget Con PBT &amp; Ebit System v7" xfId="1350"/>
    <cellStyle name="_Aged Debtors_CONS_aug06_Group Forecast Sep 07" xfId="1351"/>
    <cellStyle name="_Aged Debtors_CONS_aug06_Group Profit &amp; Loss Jun 09" xfId="1352"/>
    <cellStyle name="_Aged Debtors_CONS_aug06_Half Year End Audit GFR Che" xfId="1353"/>
    <cellStyle name="_Aged Debtors_CONS_aug06_Half Year End Audit GFR Checklist2" xfId="1354"/>
    <cellStyle name="_Aged Debtors_CONS_aug06_Jan 08 - TCF Calcs" xfId="1355"/>
    <cellStyle name="_Aged Debtors_CONS_aug06_Jul 2008 GFR Checklist with variance analysis" xfId="1356"/>
    <cellStyle name="_Aged Debtors_CONS_aug06_K1. Annual Leave" xfId="1357"/>
    <cellStyle name="_Aged Debtors_CONS_aug06_K1. Annual Leave_1" xfId="1358"/>
    <cellStyle name="_Aged Debtors_CONS_aug06_KMP Disclosure Template" xfId="1359"/>
    <cellStyle name="_Aged Debtors_CONS_aug06_L1. Trade Creditors - 905" xfId="1360"/>
    <cellStyle name="_Aged Debtors_CONS_aug06_March 07 Checklist Chgs  (2)" xfId="1361"/>
    <cellStyle name="_Aged Debtors_CONS_aug06_May 08 GFR Checklist" xfId="1362"/>
    <cellStyle name="_Aged Debtors_CONS_aug06_May 10 Metals Consolidated FINAL" xfId="1363"/>
    <cellStyle name="_Aged Debtors_CONS_aug06_New GFR Checklist May 07" xfId="1364"/>
    <cellStyle name="_Aged Debtors_CONS_aug06_New GFR Checklist May 07_2008 YEnd Audit GFR Checklist - Module 2" xfId="1365"/>
    <cellStyle name="_Aged Debtors_CONS_aug06_New GFR Checklist May 07_2009 1-2YEnd Audit GFR Checklist - Module 1" xfId="1366"/>
    <cellStyle name="_Aged Debtors_CONS_aug06_New GFR Checklist May 07_2009 1-2YEnd Audit GFR Checklist - NEW" xfId="1367"/>
    <cellStyle name="_Aged Debtors_CONS_aug06_New GFR Checklist May 07_Debtor Prov Schedule Checklist (4)" xfId="1368"/>
    <cellStyle name="_Aged Debtors_CONS_aug06_New GFR Checklist May 07_GFR Checklist - Half Year Audit Dec 08" xfId="1369"/>
    <cellStyle name="_Aged Debtors_CONS_aug06_New GFR Checklist May 07_GFR Checklist Nov 08" xfId="1370"/>
    <cellStyle name="_Aged Debtors_CONS_aug06_New GFR Checklist May 07_GFR Checklist -Year Audit June 2009 v1" xfId="1371"/>
    <cellStyle name="_Aged Debtors_CONS_aug06_New GFR Checklist May 07_GFR Checklist -Year Audit June 2009 v2" xfId="1372"/>
    <cellStyle name="_Aged Debtors_CONS_aug06_New GFR Checklist May 07_GFR Checklist -Year Audit June 2009 v4" xfId="1373"/>
    <cellStyle name="_Aged Debtors_CONS_aug06_New GFR Checklist May 07_GFR New Test Checklist Nov 08" xfId="1374"/>
    <cellStyle name="_Aged Debtors_CONS_aug06_New GFR Checklist May 07_Half Year End Audit GFR Che" xfId="1375"/>
    <cellStyle name="_Aged Debtors_CONS_aug06_New GFR Checklist May 07_May 08 GFR Checklist" xfId="1376"/>
    <cellStyle name="_Aged Debtors_CONS_aug06_New GFR Checklist May 07_QLD Dec07 Half Year Audit Checklist" xfId="1377"/>
    <cellStyle name="_Aged Debtors_CONS_aug06_New GFR Checklist May 07_R. ADD Debtors csv" xfId="1378"/>
    <cellStyle name="_Aged Debtors_CONS_aug06_New GFR Checklist May 07_R. PNLBS YTD csv" xfId="1379"/>
    <cellStyle name="_Aged Debtors_CONS_aug06_New GFR Checklist May 07_Rev Rec Template (3)" xfId="1380"/>
    <cellStyle name="_Aged Debtors_CONS_aug06_New GFR Checklist May 07_TB Close List of Issues for Overseas" xfId="1381"/>
    <cellStyle name="_Aged Debtors_CONS_aug06_New GFR Checklist May 07_VAR. P&amp;L Detail" xfId="1382"/>
    <cellStyle name="_Aged Debtors_CONS_aug06_NZ Profit &amp; Loss Jun 09" xfId="1383"/>
    <cellStyle name="_Aged Debtors_CONS_aug06_O1. Commission Rec" xfId="1384"/>
    <cellStyle name="_Aged Debtors_CONS_aug06_O2. Turnover" xfId="1385"/>
    <cellStyle name="_Aged Debtors_CONS_aug06_O3. Staff Numbers" xfId="1386"/>
    <cellStyle name="_Aged Debtors_CONS_aug06_O4. Front End Staff Turnover" xfId="1387"/>
    <cellStyle name="_Aged Debtors_CONS_aug06_O5. Shop Numbers" xfId="1388"/>
    <cellStyle name="_Aged Debtors_CONS_aug06_P&amp;L and Balance Sheet Groupings 2" xfId="1389"/>
    <cellStyle name="_Aged Debtors_CONS_aug06_P&amp;L and Balance Sheet Groupings 2_Debtor Prov Schedule Checklist (4)" xfId="1390"/>
    <cellStyle name="_Aged Debtors_CONS_aug06_P&amp;L and Balance Sheet Groupings 2_GFR Checklist - Half Year Audit Dec 08" xfId="1391"/>
    <cellStyle name="_Aged Debtors_CONS_aug06_P&amp;L and Balance Sheet Groupings 2_GFR Checklist -Year Audit June 2009 v1" xfId="1392"/>
    <cellStyle name="_Aged Debtors_CONS_aug06_P&amp;L and Balance Sheet Groupings 2_GFR Checklist -Year Audit June 2009 v2" xfId="1393"/>
    <cellStyle name="_Aged Debtors_CONS_aug06_P&amp;L and Balance Sheet Groupings 2_GFR Checklist -Year Audit June 2009 v4" xfId="1394"/>
    <cellStyle name="_Aged Debtors_CONS_aug06_P&amp;L and Balance Sheet Groupings 2_R. ADD Debtors csv" xfId="1395"/>
    <cellStyle name="_Aged Debtors_CONS_aug06_P&amp;L and Balance Sheet Groupings 2_R. PNLBS YTD csv" xfId="1396"/>
    <cellStyle name="_Aged Debtors_CONS_aug06_P&amp;L and Balance Sheet Groupings 2_TB Close List of Issues for Overseas" xfId="1397"/>
    <cellStyle name="_Aged Debtors_CONS_aug06_P&amp;L and Balance Sheet Groupings 2_VAR. P&amp;L Detail" xfId="1398"/>
    <cellStyle name="_Aged Debtors_CONS_aug06_Pg 14 - Debtors - July 09 v1" xfId="1399"/>
    <cellStyle name="_Aged Debtors_CONS_aug06_Pg 14 - Debtors - July 09 v2" xfId="1400"/>
    <cellStyle name="_Aged Debtors_CONS_aug06_PNL - July 09" xfId="1401"/>
    <cellStyle name="_Aged Debtors_CONS_aug06_Profit &amp; Loss" xfId="1402"/>
    <cellStyle name="_Aged Debtors_CONS_aug06_Profit &amp; Loss BR July08" xfId="1403"/>
    <cellStyle name="_Aged Debtors_CONS_aug06_Profit &amp; Loss BR July08_C. Debtor Prov Summary" xfId="1404"/>
    <cellStyle name="_Aged Debtors_CONS_aug06_Profit &amp; Loss BR Oct 08 NEW" xfId="1405"/>
    <cellStyle name="_Aged Debtors_CONS_aug06_Profit &amp; Loss BR Oct 08 NEW- Liberty" xfId="1406"/>
    <cellStyle name="_Aged Debtors_CONS_aug06_Profit &amp; Loss_2011 1st Qtr Fcst - Blank Template" xfId="1407"/>
    <cellStyle name="_Aged Debtors_CONS_aug06_Profit &amp; Loss_Actual by Month (2)" xfId="1408"/>
    <cellStyle name="_Aged Debtors_CONS_aug06_Profit &amp; Loss_CFO Flash - Oct 08" xfId="1409"/>
    <cellStyle name="_Aged Debtors_CONS_aug06_Profit &amp; Loss_Control" xfId="1410"/>
    <cellStyle name="_Aged Debtors_CONS_aug06_Profit &amp; Loss_Final Group Budget with Liberty Brendan" xfId="1411"/>
    <cellStyle name="_Aged Debtors_CONS_aug06_Profit &amp; Loss_Group Budget Con PBT &amp; Ebit System v2" xfId="1412"/>
    <cellStyle name="_Aged Debtors_CONS_aug06_Profit &amp; Loss_Group Budget Con PBT &amp; Ebit System v3" xfId="1413"/>
    <cellStyle name="_Aged Debtors_CONS_aug06_Profit &amp; Loss_Group Budget Con PBT &amp; Ebit System v4" xfId="1414"/>
    <cellStyle name="_Aged Debtors_CONS_aug06_Profit &amp; Loss_Group Budget PBT TempE vs System v2" xfId="1415"/>
    <cellStyle name="_Aged Debtors_CONS_aug06_Profit &amp; Loss_Group Results Jan 09 Act" xfId="1416"/>
    <cellStyle name="_Aged Debtors_CONS_aug06_Profit &amp; Loss_Group Results Jun 08 Act v2" xfId="1417"/>
    <cellStyle name="_Aged Debtors_CONS_aug06_Profit &amp; Loss_Group Results Jun 08 Est v2" xfId="1418"/>
    <cellStyle name="_Aged Debtors_CONS_aug06_Profit &amp; Loss_Group Results May 08 Est" xfId="1419"/>
    <cellStyle name="_Aged Debtors_CONS_aug06_Profit &amp; Loss_Group Results Nov 08 Act V1" xfId="1420"/>
    <cellStyle name="_Aged Debtors_CONS_aug06_Profit &amp; Loss_Group Results Oct 08 Est" xfId="1421"/>
    <cellStyle name="_Aged Debtors_CONS_aug06_Profit &amp; Loss_Group Results Sept 08 Act NEW" xfId="1422"/>
    <cellStyle name="_Aged Debtors_CONS_aug06_Profit &amp; Loss_May 10 Metals Consolidated FINAL" xfId="1423"/>
    <cellStyle name="_Aged Debtors_CONS_aug06_Profit &amp; Loss_Prior Year by Month" xfId="1424"/>
    <cellStyle name="_Aged Debtors_CONS_aug06_Profit &amp; Loss_QueryAnalysis_BR_FYR_bm" xfId="1425"/>
    <cellStyle name="_Aged Debtors_CONS_aug06_Profit &amp; Loss_QueryAnalysis_BR_FYR_bmv2" xfId="1426"/>
    <cellStyle name="_Aged Debtors_CONS_aug06_Profit &amp; Loss_QueryAnalysis_BR_FYR_ver1" xfId="1427"/>
    <cellStyle name="_Aged Debtors_CONS_aug06_Profit &amp; Loss_QueryAnalysis_BR_FYR_ver2" xfId="1428"/>
    <cellStyle name="_Aged Debtors_CONS_aug06_Profit &amp; Loss_Sheet1" xfId="1429"/>
    <cellStyle name="_Aged Debtors_CONS_aug06_Profit &amp; Loss_Summary Report" xfId="1430"/>
    <cellStyle name="_Aged Debtors_CONS_aug06_Profit &amp; Loss_Summary Report Actual" xfId="1431"/>
    <cellStyle name="_Aged Debtors_CONS_aug06_Profit &amp; Loss_Turnover &amp; Comm Sep 08" xfId="1432"/>
    <cellStyle name="_Aged Debtors_CONS_aug06_Profit &amp; Loss_Turnover &amp; Comm Sep 08 NEW" xfId="1433"/>
    <cellStyle name="_Aged Debtors_CONS_aug06_Profit &amp; Loss_Turnover &amp; Comm Sep 08 NEW_VAR. P&amp;L Detail" xfId="1434"/>
    <cellStyle name="_Aged Debtors_CONS_aug06_Profit &amp; Loss_Turnover &amp; Comm Sep 08_VAR. P&amp;L Detail" xfId="1435"/>
    <cellStyle name="_Aged Debtors_CONS_aug06_Profit &amp; Loss_Vision - FYR - May 09 Est" xfId="1436"/>
    <cellStyle name="_Aged Debtors_CONS_aug06_Proforma" xfId="1437"/>
    <cellStyle name="_Aged Debtors_CONS_aug06_Proforma 3" xfId="1438"/>
    <cellStyle name="_Aged Debtors_CONS_aug06_Proforma 3_Actual by Month (2)" xfId="1439"/>
    <cellStyle name="_Aged Debtors_CONS_aug06_Proforma 3_Balance Sheet  - Dec 08 v1" xfId="1440"/>
    <cellStyle name="_Aged Debtors_CONS_aug06_Proforma 3_Balance Sheet  - June'08 - V2" xfId="1441"/>
    <cellStyle name="_Aged Debtors_CONS_aug06_Proforma 3_C. Debtor Prov Summary" xfId="1442"/>
    <cellStyle name="_Aged Debtors_CONS_aug06_Proforma 3_CFO Flash - Oct 08" xfId="1443"/>
    <cellStyle name="_Aged Debtors_CONS_aug06_Proforma 3_Control" xfId="1444"/>
    <cellStyle name="_Aged Debtors_CONS_aug06_Proforma 3_Final Group Budget with Liberty Brendan" xfId="1445"/>
    <cellStyle name="_Aged Debtors_CONS_aug06_Proforma 3_Final Group Budget without Liberty" xfId="1446"/>
    <cellStyle name="_Aged Debtors_CONS_aug06_Proforma 3_Final Profit &amp; Loss BR Oct 08 NEW" xfId="1447"/>
    <cellStyle name="_Aged Debtors_CONS_aug06_Proforma 3_Group Budget 2008.2009" xfId="1448"/>
    <cellStyle name="_Aged Debtors_CONS_aug06_Proforma 3_Group Budget 2008.2009 v10 Pre 16-6-08" xfId="1449"/>
    <cellStyle name="_Aged Debtors_CONS_aug06_Proforma 3_Group Budget 2008.2009 v2" xfId="1450"/>
    <cellStyle name="_Aged Debtors_CONS_aug06_Proforma 3_Group Budget 2008.S FINAL" xfId="1451"/>
    <cellStyle name="_Aged Debtors_CONS_aug06_Proforma 3_Group Budget Con PBT &amp; Ebit System v2" xfId="1452"/>
    <cellStyle name="_Aged Debtors_CONS_aug06_Proforma 3_Group Budget Con PBT &amp; Ebit System v3" xfId="1453"/>
    <cellStyle name="_Aged Debtors_CONS_aug06_Proforma 3_Group Budget Con PBT &amp; Ebit System v4" xfId="1454"/>
    <cellStyle name="_Aged Debtors_CONS_aug06_Proforma 3_Group Budget Con PBT &amp; Ebit System v7" xfId="1455"/>
    <cellStyle name="_Aged Debtors_CONS_aug06_Proforma 3_Group Budget PBT TempE vs System v2" xfId="1456"/>
    <cellStyle name="_Aged Debtors_CONS_aug06_Proforma 3_Group Profit &amp; Loss Jun 09" xfId="1457"/>
    <cellStyle name="_Aged Debtors_CONS_aug06_Proforma 3_Group Profit &amp; Loss Jun 09 v2" xfId="1458"/>
    <cellStyle name="_Aged Debtors_CONS_aug06_Proforma 3_Group Results Jan 09 Act" xfId="1459"/>
    <cellStyle name="_Aged Debtors_CONS_aug06_Proforma 3_Group Results Jun 08 Act v2" xfId="1460"/>
    <cellStyle name="_Aged Debtors_CONS_aug06_Proforma 3_Group Results Jun 08 Est v2" xfId="1461"/>
    <cellStyle name="_Aged Debtors_CONS_aug06_Proforma 3_Group Results May 08 Est" xfId="1462"/>
    <cellStyle name="_Aged Debtors_CONS_aug06_Proforma 3_Group Results Nov 08 Act V1" xfId="1463"/>
    <cellStyle name="_Aged Debtors_CONS_aug06_Proforma 3_Group Results Oct 08 Est" xfId="1464"/>
    <cellStyle name="_Aged Debtors_CONS_aug06_Proforma 3_Group Results Sept 08 Act NEW" xfId="1465"/>
    <cellStyle name="_Aged Debtors_CONS_aug06_Proforma 3_Jan 08 - TCF Calcs" xfId="1466"/>
    <cellStyle name="_Aged Debtors_CONS_aug06_Proforma 3_NZ Profit &amp; Loss Jun 09" xfId="1467"/>
    <cellStyle name="_Aged Debtors_CONS_aug06_Proforma 3_Prior Year by Month" xfId="1468"/>
    <cellStyle name="_Aged Debtors_CONS_aug06_Proforma 3_Profit &amp; Loss BR June08" xfId="1469"/>
    <cellStyle name="_Aged Debtors_CONS_aug06_Proforma 3_Profit &amp; Loss BR Nov 08" xfId="1470"/>
    <cellStyle name="_Aged Debtors_CONS_aug06_Proforma 3_Profit &amp; Loss BR Oct 08 NEW" xfId="1471"/>
    <cellStyle name="_Aged Debtors_CONS_aug06_Proforma 3_Profit &amp; Loss BR Oct 08 NEW- Liberty" xfId="1472"/>
    <cellStyle name="_Aged Debtors_CONS_aug06_Proforma 3_QueryAnalysis_BR_FYR_bm" xfId="1473"/>
    <cellStyle name="_Aged Debtors_CONS_aug06_Proforma 3_QueryAnalysis_BR_FYR_bmv2" xfId="1474"/>
    <cellStyle name="_Aged Debtors_CONS_aug06_Proforma 3_QueryAnalysis_BR_FYR_ver1" xfId="1475"/>
    <cellStyle name="_Aged Debtors_CONS_aug06_Proforma 3_QueryAnalysis_BR_FYR_ver2" xfId="1476"/>
    <cellStyle name="_Aged Debtors_CONS_aug06_Proforma 3_Sheet1" xfId="1477"/>
    <cellStyle name="_Aged Debtors_CONS_aug06_Proforma 3_Sheet1_1" xfId="1478"/>
    <cellStyle name="_Aged Debtors_CONS_aug06_Proforma 3_Sheet2" xfId="1479"/>
    <cellStyle name="_Aged Debtors_CONS_aug06_Proforma 3_Staff Numbers Template Oct TEST After Rest" xfId="1480"/>
    <cellStyle name="_Aged Debtors_CONS_aug06_Proforma 3_Summary Report" xfId="1481"/>
    <cellStyle name="_Aged Debtors_CONS_aug06_Proforma 3_Summary Report Actual" xfId="1482"/>
    <cellStyle name="_Aged Debtors_CONS_aug06_Proforma 3_TCF Calcs (V1_0) - Feb'08" xfId="1483"/>
    <cellStyle name="_Aged Debtors_CONS_aug06_Proforma 3_Turnover &amp; Comm Sep 08" xfId="1484"/>
    <cellStyle name="_Aged Debtors_CONS_aug06_Proforma 3_Turnover &amp; Comm Sep 08 NEW" xfId="1485"/>
    <cellStyle name="_Aged Debtors_CONS_aug06_Proforma 3_Turnover &amp; Comm Sep 08 NEW_VAR. P&amp;L Detail" xfId="1486"/>
    <cellStyle name="_Aged Debtors_CONS_aug06_Proforma 3_Turnover &amp; Comm Sep 08_VAR. P&amp;L Detail" xfId="1487"/>
    <cellStyle name="_Aged Debtors_CONS_aug06_Proforma 3_Vision - FYR - May 09 Est" xfId="1488"/>
    <cellStyle name="_Aged Debtors_CONS_aug06_Proforma budget 08" xfId="1489"/>
    <cellStyle name="_Aged Debtors_CONS_aug06_Proforma budget 08 V2" xfId="1490"/>
    <cellStyle name="_Aged Debtors_CONS_aug06_Proforma budget 08 V2_C. Debtor Prov Summary" xfId="1491"/>
    <cellStyle name="_Aged Debtors_CONS_aug06_Proforma budget 08_C. Debtor Prov Summary" xfId="1492"/>
    <cellStyle name="_Aged Debtors_CONS_aug06_Proforma_2011 1st Qtr Fcst - Blank Template" xfId="1493"/>
    <cellStyle name="_Aged Debtors_CONS_aug06_Proforma_May 10 Metals Consolidated FINAL" xfId="1494"/>
    <cellStyle name="_Aged Debtors_CONS_aug06_Proforma_Turnover &amp; Comm Sep 08" xfId="1495"/>
    <cellStyle name="_Aged Debtors_CONS_aug06_Proforma_Turnover &amp; Comm Sep 08 NEW" xfId="1496"/>
    <cellStyle name="_Aged Debtors_CONS_aug06_Proforma_Turnover &amp; Comm Sep 08 NEW_VAR. P&amp;L Detail" xfId="1497"/>
    <cellStyle name="_Aged Debtors_CONS_aug06_Proforma_Turnover &amp; Comm Sep 08_VAR. P&amp;L Detail" xfId="1498"/>
    <cellStyle name="_Aged Debtors_CONS_aug06_QLD Dec07 Half Year Audit Checklist" xfId="1499"/>
    <cellStyle name="_Aged Debtors_CONS_aug06_Rev Rec Template (3)" xfId="1500"/>
    <cellStyle name="_Aged Debtors_CONS_aug06_Revised attestation" xfId="1501"/>
    <cellStyle name="_Aged Debtors_CONS_aug06_S1. P&amp;L Detail - PY" xfId="1502"/>
    <cellStyle name="_Aged Debtors_CONS_aug06_Sheet1" xfId="1503"/>
    <cellStyle name="_Aged Debtors_CONS_aug06_Sheet2" xfId="1504"/>
    <cellStyle name="_Aged Debtors_CONS_aug06_Staff Numbers Template Oct TEST After Rest" xfId="1505"/>
    <cellStyle name="_Aged Debtors_CONS_aug06_TABLE" xfId="1506"/>
    <cellStyle name="_Aged Debtors_CONS_aug06_TB Close List of Issues for Overseas" xfId="1507"/>
    <cellStyle name="_Aged Debtors_CONS_aug06_TCF Calcs (V1_0) - Feb'08" xfId="1508"/>
    <cellStyle name="_Aged Debtors_CONS_aug06_VAR. P&amp;L Detail" xfId="1509"/>
    <cellStyle name="_Aged Debtors_CONS_aug06_Year End Audit GFR Checklist" xfId="1510"/>
    <cellStyle name="_ALH ARP 2006-MASTER New" xfId="1511"/>
    <cellStyle name="_ALH ARP 2006-MASTER New_C. Debtor Prov Summary" xfId="1512"/>
    <cellStyle name="_ALH Publish Aug" xfId="1513"/>
    <cellStyle name="_ALH Publish Aug_C. Debtor Prov Summary" xfId="1514"/>
    <cellStyle name="_ALH Publish Aug_Copy of LEISURE TEMPLATE" xfId="1515"/>
    <cellStyle name="_ALH Publish Aug_Copy of LEISURE TEMPLATE_C. Debtor Prov Summary" xfId="1516"/>
    <cellStyle name="_ALH Publish Aug_NZ Scorecard Reporting Suite" xfId="1517"/>
    <cellStyle name="_ALH Publish Aug_NZ Scorecard Reporting Suite_C. Debtor Prov Summary" xfId="1518"/>
    <cellStyle name="_ALH Publish Aug_Peopleworks Actual Jan" xfId="1519"/>
    <cellStyle name="_ALH Publish Aug_Peopleworks Actual Jan_C. Debtor Prov Summary" xfId="1520"/>
    <cellStyle name="_ALH Publish Aug_Peopleworks Actuals Feb" xfId="1521"/>
    <cellStyle name="_ALH Publish Aug_Peopleworks Actuals Feb_C. Debtor Prov Summary" xfId="1522"/>
    <cellStyle name="_Area Support Account" xfId="1523"/>
    <cellStyle name="_Australia Checklist" xfId="1524"/>
    <cellStyle name="_Australia Checklist_01. Chart of Accounts Feb08" xfId="1525"/>
    <cellStyle name="_Australia Checklist_01. Chart of Accounts Sep 07" xfId="1526"/>
    <cellStyle name="_Australia Checklist_02. August CHI Asset Reconciliation" xfId="1527"/>
    <cellStyle name="_Australia Checklist_03 Sep 08 GFR Checklist" xfId="1528"/>
    <cellStyle name="_Australia Checklist_05 Nov 08 GFR Checklist" xfId="1529"/>
    <cellStyle name="_Australia Checklist_1. PNLBS YTD csv" xfId="1530"/>
    <cellStyle name="_Australia Checklist_10. PNLBS MTD csv" xfId="1531"/>
    <cellStyle name="_Australia Checklist_11. PNLBS YTD Dec06 csv" xfId="1532"/>
    <cellStyle name="_Australia Checklist_2. BS Rec csv" xfId="1533"/>
    <cellStyle name="_Australia Checklist_2008 Year End Audit GFR Checklist Template" xfId="1534"/>
    <cellStyle name="_Australia Checklist_2008 Year End Audit GFR Checklist Template_V1 Module 1 V6" xfId="1535"/>
    <cellStyle name="_Australia Checklist_2008 YEnd Audit GFR Checklist - Module 2" xfId="1536"/>
    <cellStyle name="_Australia Checklist_2009 1-2YEnd Audit GFR Checklist - Module 1" xfId="1537"/>
    <cellStyle name="_Australia Checklist_2009 1-2YEnd Audit GFR Checklist - Module 2" xfId="1538"/>
    <cellStyle name="_Australia Checklist_2009 1-2YEnd Audit GFR Checklist - NEW" xfId="1539"/>
    <cellStyle name="_Australia Checklist_2011 1st Qtr Fcst - Blank Template" xfId="1540"/>
    <cellStyle name="_Australia Checklist_3. Debit Ledger csv" xfId="1541"/>
    <cellStyle name="_Australia Checklist_5. TBCO YTD csv" xfId="1542"/>
    <cellStyle name="_Australia Checklist_6. Commissions csv" xfId="1543"/>
    <cellStyle name="_Australia Checklist_7. Turnover csv" xfId="1544"/>
    <cellStyle name="_Australia Checklist_8. Staff Numbers csv" xfId="1545"/>
    <cellStyle name="_Australia Checklist_9. Shop Numbers csv" xfId="1546"/>
    <cellStyle name="_Australia Checklist_C2. General Cash by T2" xfId="1547"/>
    <cellStyle name="_Australia Checklist_C3. General Cash by T3" xfId="1548"/>
    <cellStyle name="_Australia Checklist_C3. General Cash by T3_1" xfId="1549"/>
    <cellStyle name="_Australia Checklist_C4. Client Cash by T2" xfId="1550"/>
    <cellStyle name="_Australia Checklist_C4. Client Cash by T2_1" xfId="1551"/>
    <cellStyle name="_Australia Checklist_CFO Proforma" xfId="1552"/>
    <cellStyle name="_Australia Checklist_D2. Debtor Prov Summary" xfId="1553"/>
    <cellStyle name="_Australia Checklist_D3. Debtors - Top 10" xfId="1554"/>
    <cellStyle name="_Australia Checklist_D3. Debtors - Top 10_1" xfId="1555"/>
    <cellStyle name="_Australia Checklist_Dec 06 - AUDIT CHECKLIST (4)" xfId="1556"/>
    <cellStyle name="_Australia Checklist_Dec 06 - AUDIT CHECKLIST (4) (2)" xfId="1557"/>
    <cellStyle name="_Australia Checklist_E1. Foreign Exchange" xfId="1558"/>
    <cellStyle name="_Australia Checklist_F1. Prepayments" xfId="1559"/>
    <cellStyle name="_Australia Checklist_F1. Prepayments_1" xfId="1560"/>
    <cellStyle name="_Australia Checklist_FCs Half Year End Audit G 2" xfId="1561"/>
    <cellStyle name="_Australia Checklist_Formated COA" xfId="1562"/>
    <cellStyle name="_Australia Checklist_FX template" xfId="1563"/>
    <cellStyle name="_Australia Checklist_GFR Checklist - Half Year Audit Dec 08" xfId="1564"/>
    <cellStyle name="_Australia Checklist_GFR Checklist and Audit Pack" xfId="1565"/>
    <cellStyle name="_Australia Checklist_GFR CHecklist Criteria (2)" xfId="1566"/>
    <cellStyle name="_Australia Checklist_GFR Checklist Nov 08" xfId="1567"/>
    <cellStyle name="_Australia Checklist_GFR checklist scorecard" xfId="1568"/>
    <cellStyle name="_Australia Checklist_GFR Checklist -Year Audit June 2009 v1" xfId="1569"/>
    <cellStyle name="_Australia Checklist_GFR Checklist -Year Audit June 2009 v2" xfId="1570"/>
    <cellStyle name="_Australia Checklist_GFR New Test Checklist Nov 08" xfId="1571"/>
    <cellStyle name="_Australia Checklist_Half Year End Audit GFR Che" xfId="1572"/>
    <cellStyle name="_Australia Checklist_Half Year End Audit GFR Checklist2" xfId="1573"/>
    <cellStyle name="_Australia Checklist_K1. Annual Leave" xfId="1574"/>
    <cellStyle name="_Australia Checklist_K1. Annual Leave_1" xfId="1575"/>
    <cellStyle name="_Australia Checklist_KMP Disclosure Template" xfId="1576"/>
    <cellStyle name="_Australia Checklist_L1. Trade Creditors - 905" xfId="1577"/>
    <cellStyle name="_Australia Checklist_March 07 Checklist Chgs  (2)" xfId="1578"/>
    <cellStyle name="_Australia Checklist_May 08 GFR Checklist" xfId="1579"/>
    <cellStyle name="_Australia Checklist_May 10 Metals Consolidated FINAL" xfId="1580"/>
    <cellStyle name="_Australia Checklist_New GFR Checklist" xfId="1581"/>
    <cellStyle name="_Australia Checklist_New GFR Checklist May 07" xfId="1582"/>
    <cellStyle name="_Australia Checklist_New GFR Checklist May 07_2008 YEnd Audit GFR Checklist - Module 2" xfId="1583"/>
    <cellStyle name="_Australia Checklist_New GFR Checklist May 07_2009 1-2YEnd Audit GFR Checklist - Module 1" xfId="1584"/>
    <cellStyle name="_Australia Checklist_New GFR Checklist May 07_2009 1-2YEnd Audit GFR Checklist - NEW" xfId="1585"/>
    <cellStyle name="_Australia Checklist_New GFR Checklist May 07_Debtor Prov Schedule Checklist (4)" xfId="1586"/>
    <cellStyle name="_Australia Checklist_New GFR Checklist May 07_GFR Checklist - Half Year Audit Dec 08" xfId="1587"/>
    <cellStyle name="_Australia Checklist_New GFR Checklist May 07_GFR Checklist Nov 08" xfId="1588"/>
    <cellStyle name="_Australia Checklist_New GFR Checklist May 07_GFR Checklist -Year Audit June 2009 v1" xfId="1589"/>
    <cellStyle name="_Australia Checklist_New GFR Checklist May 07_GFR Checklist -Year Audit June 2009 v2" xfId="1590"/>
    <cellStyle name="_Australia Checklist_New GFR Checklist May 07_GFR Checklist -Year Audit June 2009 v4" xfId="1591"/>
    <cellStyle name="_Australia Checklist_New GFR Checklist May 07_GFR New Test Checklist Nov 08" xfId="1592"/>
    <cellStyle name="_Australia Checklist_New GFR Checklist May 07_Half Year End Audit GFR Che" xfId="1593"/>
    <cellStyle name="_Australia Checklist_New GFR Checklist May 07_May 08 GFR Checklist" xfId="1594"/>
    <cellStyle name="_Australia Checklist_New GFR Checklist May 07_QLD Dec07 Half Year Audit Checklist" xfId="1595"/>
    <cellStyle name="_Australia Checklist_New GFR Checklist May 07_R. ADD Debtors csv" xfId="1596"/>
    <cellStyle name="_Australia Checklist_New GFR Checklist May 07_R. PNLBS YTD csv" xfId="1597"/>
    <cellStyle name="_Australia Checklist_New GFR Checklist May 07_Rev Rec Template (3)" xfId="1598"/>
    <cellStyle name="_Australia Checklist_New GFR Checklist May 07_TB Close List of Issues for Overseas" xfId="1599"/>
    <cellStyle name="_Australia Checklist_New GFR Checklist May 07_VAR. P&amp;L Detail" xfId="1600"/>
    <cellStyle name="_Australia Checklist_New GFR Checklist_01. Chart of Accounts Feb08" xfId="1601"/>
    <cellStyle name="_Australia Checklist_New GFR Checklist_01. Chart of Accounts Feb08_2008 YEnd Audit GFR Checklist - Module 2" xfId="1602"/>
    <cellStyle name="_Australia Checklist_New GFR Checklist_01. Chart of Accounts Feb08_2009 1-2YEnd Audit GFR Checklist - Module 1" xfId="1603"/>
    <cellStyle name="_Australia Checklist_New GFR Checklist_01. Chart of Accounts Feb08_2009 1-2YEnd Audit GFR Checklist - NEW" xfId="1604"/>
    <cellStyle name="_Australia Checklist_New GFR Checklist_01. Chart of Accounts Feb08_Debtor Prov Schedule Checklist (4)" xfId="1605"/>
    <cellStyle name="_Australia Checklist_New GFR Checklist_01. Chart of Accounts Feb08_GFR Checklist - Half Year Audit Dec 08" xfId="1606"/>
    <cellStyle name="_Australia Checklist_New GFR Checklist_01. Chart of Accounts Feb08_GFR Checklist Nov 08" xfId="1607"/>
    <cellStyle name="_Australia Checklist_New GFR Checklist_01. Chart of Accounts Feb08_GFR Checklist -Year Audit June 2009 v1" xfId="1608"/>
    <cellStyle name="_Australia Checklist_New GFR Checklist_01. Chart of Accounts Feb08_GFR Checklist -Year Audit June 2009 v2" xfId="1609"/>
    <cellStyle name="_Australia Checklist_New GFR Checklist_01. Chart of Accounts Feb08_GFR Checklist -Year Audit June 2009 v4" xfId="1610"/>
    <cellStyle name="_Australia Checklist_New GFR Checklist_01. Chart of Accounts Feb08_GFR New Test Checklist Nov 08" xfId="1611"/>
    <cellStyle name="_Australia Checklist_New GFR Checklist_01. Chart of Accounts Feb08_May 08 GFR Checklist" xfId="1612"/>
    <cellStyle name="_Australia Checklist_New GFR Checklist_01. Chart of Accounts Feb08_R. ADD Debtors csv" xfId="1613"/>
    <cellStyle name="_Australia Checklist_New GFR Checklist_01. Chart of Accounts Feb08_R. PNLBS YTD csv" xfId="1614"/>
    <cellStyle name="_Australia Checklist_New GFR Checklist_01. Chart of Accounts Feb08_Rev Rec Template (3)" xfId="1615"/>
    <cellStyle name="_Australia Checklist_New GFR Checklist_01. Chart of Accounts Feb08_TB Close List of Issues for Overseas" xfId="1616"/>
    <cellStyle name="_Australia Checklist_New GFR Checklist_01. Chart of Accounts Feb08_VAR. P&amp;L Detail" xfId="1617"/>
    <cellStyle name="_Australia Checklist_New GFR Checklist_01. Chart of Accounts Sep 07" xfId="1618"/>
    <cellStyle name="_Australia Checklist_New GFR Checklist_01. Chart of Accounts Sep 07_C3. General Cash by T3" xfId="1619"/>
    <cellStyle name="_Australia Checklist_New GFR Checklist_01. Chart of Accounts Sep 07_C3. General Cash by T3_1" xfId="1620"/>
    <cellStyle name="_Australia Checklist_New GFR Checklist_01. Chart of Accounts Sep 07_C4. Client Cash by T2" xfId="1621"/>
    <cellStyle name="_Australia Checklist_New GFR Checklist_01. Chart of Accounts Sep 07_C4. Client Cash by T2_1" xfId="1622"/>
    <cellStyle name="_Australia Checklist_New GFR Checklist_01. Chart of Accounts Sep 07_D2. Debtor Prov Summary" xfId="1623"/>
    <cellStyle name="_Australia Checklist_New GFR Checklist_01. Chart of Accounts Sep 07_D3. Debtors - Top 10" xfId="1624"/>
    <cellStyle name="_Australia Checklist_New GFR Checklist_01. Chart of Accounts Sep 07_D3. Debtors - Top 10_1" xfId="1625"/>
    <cellStyle name="_Australia Checklist_New GFR Checklist_01. Chart of Accounts Sep 07_E1. Foreign Exchange" xfId="1626"/>
    <cellStyle name="_Australia Checklist_New GFR Checklist_01. Chart of Accounts Sep 07_F1. Prepayments" xfId="1627"/>
    <cellStyle name="_Australia Checklist_New GFR Checklist_01. Chart of Accounts Sep 07_F1. Prepayments_1" xfId="1628"/>
    <cellStyle name="_Australia Checklist_New GFR Checklist_01. Chart of Accounts Sep 07_K1. Annual Leave" xfId="1629"/>
    <cellStyle name="_Australia Checklist_New GFR Checklist_01. Chart of Accounts Sep 07_K1. Annual Leave_1" xfId="1630"/>
    <cellStyle name="_Australia Checklist_New GFR Checklist_01. Chart of Accounts Sep 07_O3. Staff Numbers" xfId="1631"/>
    <cellStyle name="_Australia Checklist_New GFR Checklist_01. Chart of Accounts Sep 07_O4. Front End Staff Turnover" xfId="1632"/>
    <cellStyle name="_Australia Checklist_New GFR Checklist_03 Sep 08 GFR Checklist" xfId="1633"/>
    <cellStyle name="_Australia Checklist_New GFR Checklist_05 Nov 08 GFR Checklist" xfId="1634"/>
    <cellStyle name="_Australia Checklist_New GFR Checklist_1. PNLBS YTD csv" xfId="1635"/>
    <cellStyle name="_Australia Checklist_New GFR Checklist_10. PNLBS MTD csv" xfId="1636"/>
    <cellStyle name="_Australia Checklist_New GFR Checklist_11. PNLBS YTD Dec06 csv" xfId="1637"/>
    <cellStyle name="_Australia Checklist_New GFR Checklist_2. BS Rec csv" xfId="1638"/>
    <cellStyle name="_Australia Checklist_New GFR Checklist_2008 Year End Audit GFR Checklist Template" xfId="1639"/>
    <cellStyle name="_Australia Checklist_New GFR Checklist_2008 Year End Audit GFR Checklist Template_V1 Module 1 V6" xfId="1640"/>
    <cellStyle name="_Australia Checklist_New GFR Checklist_2008 YEnd Audit GFR Checklist - Module 2" xfId="1641"/>
    <cellStyle name="_Australia Checklist_New GFR Checklist_2009 1-2YEnd Audit GFR Checklist - Module 1" xfId="1642"/>
    <cellStyle name="_Australia Checklist_New GFR Checklist_2009 1-2YEnd Audit GFR Checklist - Module 2" xfId="1643"/>
    <cellStyle name="_Australia Checklist_New GFR Checklist_2009 1-2YEnd Audit GFR Checklist - NEW" xfId="1644"/>
    <cellStyle name="_Australia Checklist_New GFR Checklist_2011 1st Qtr Fcst - Blank Template" xfId="1645"/>
    <cellStyle name="_Australia Checklist_New GFR Checklist_3. Debit Ledger csv" xfId="1646"/>
    <cellStyle name="_Australia Checklist_New GFR Checklist_5. TBCO YTD csv" xfId="1647"/>
    <cellStyle name="_Australia Checklist_New GFR Checklist_6. Commissions csv" xfId="1648"/>
    <cellStyle name="_Australia Checklist_New GFR Checklist_7. Turnover csv" xfId="1649"/>
    <cellStyle name="_Australia Checklist_New GFR Checklist_8. Staff Numbers csv" xfId="1650"/>
    <cellStyle name="_Australia Checklist_New GFR Checklist_9. Shop Numbers csv" xfId="1651"/>
    <cellStyle name="_Australia Checklist_New GFR Checklist_Balance Sheet  - Dec 08 v1" xfId="1652"/>
    <cellStyle name="_Australia Checklist_New GFR Checklist_Balance Sheet  - June'08 - V2" xfId="1653"/>
    <cellStyle name="_Australia Checklist_New GFR Checklist_Balance Sheet Oct 07 - Flanno" xfId="1654"/>
    <cellStyle name="_Australia Checklist_New GFR Checklist_Balance Sheet Oct 07 - Flanno_C. Debtor Prov Summary" xfId="1655"/>
    <cellStyle name="_Australia Checklist_New GFR Checklist_Board Report - Debtor V1_0 " xfId="1656"/>
    <cellStyle name="_Australia Checklist_New GFR Checklist_Board Report - Debtor V1_3" xfId="1657"/>
    <cellStyle name="_Australia Checklist_New GFR Checklist_Board Report - Debtor V1_3_Debtors - Aug 08 V1" xfId="1658"/>
    <cellStyle name="_Australia Checklist_New GFR Checklist_Board Report - Debtor V1_3_Graph" xfId="1659"/>
    <cellStyle name="_Australia Checklist_New GFR Checklist_Board Report - Debtor V1_3_Pg 14 - Debtors - July 09 v1" xfId="1660"/>
    <cellStyle name="_Australia Checklist_New GFR Checklist_Board Report - Debtor V1_3_Pg 14 - Debtors - July 09 v2" xfId="1661"/>
    <cellStyle name="_Australia Checklist_New GFR Checklist_Board Report - Debtor V1_3_PNL - July 09" xfId="1662"/>
    <cellStyle name="_Australia Checklist_New GFR Checklist_Board Report - Debtor V1_3_Sheet1" xfId="1663"/>
    <cellStyle name="_Australia Checklist_New GFR Checklist_Board Report - Debtor V1_3_Sheet2" xfId="1664"/>
    <cellStyle name="_Australia Checklist_New GFR Checklist_Board Report - Debtor V1_4" xfId="1665"/>
    <cellStyle name="_Australia Checklist_New GFR Checklist_Board Report - Debtor V1_4_Debtors - Aug 08 V1" xfId="1666"/>
    <cellStyle name="_Australia Checklist_New GFR Checklist_Board Report - Debtor V1_4_Graph" xfId="1667"/>
    <cellStyle name="_Australia Checklist_New GFR Checklist_Board Report - Debtor V1_4_Pg 14 - Debtors - July 09 v1" xfId="1668"/>
    <cellStyle name="_Australia Checklist_New GFR Checklist_Board Report - Debtor V1_4_Pg 14 - Debtors - July 09 v2" xfId="1669"/>
    <cellStyle name="_Australia Checklist_New GFR Checklist_Board Report - Debtor V1_4_PNL - July 09" xfId="1670"/>
    <cellStyle name="_Australia Checklist_New GFR Checklist_Board Report - Debtor V1_4_Sheet1" xfId="1671"/>
    <cellStyle name="_Australia Checklist_New GFR Checklist_Board Report - Debtor V1_4_Sheet2" xfId="1672"/>
    <cellStyle name="_Australia Checklist_New GFR Checklist_C2. General Cash by T2" xfId="1673"/>
    <cellStyle name="_Australia Checklist_New GFR Checklist_C3. General Cash by T3" xfId="1674"/>
    <cellStyle name="_Australia Checklist_New GFR Checklist_C3. General Cash by T3_1" xfId="1675"/>
    <cellStyle name="_Australia Checklist_New GFR Checklist_C4. Client Cash by T2" xfId="1676"/>
    <cellStyle name="_Australia Checklist_New GFR Checklist_C4. Client Cash by T2_1" xfId="1677"/>
    <cellStyle name="_Australia Checklist_New GFR Checklist_CFO Proforma" xfId="1678"/>
    <cellStyle name="_Australia Checklist_New GFR Checklist_CFO Proforma_2008 YEnd Audit GFR Checklist - Module 2" xfId="1679"/>
    <cellStyle name="_Australia Checklist_New GFR Checklist_CFO Proforma_2009 1-2YEnd Audit GFR Checklist - Module 1" xfId="1680"/>
    <cellStyle name="_Australia Checklist_New GFR Checklist_CFO Proforma_2009 1-2YEnd Audit GFR Checklist - NEW" xfId="1681"/>
    <cellStyle name="_Australia Checklist_New GFR Checklist_CFO Proforma_Debtor Prov Schedule Checklist (4)" xfId="1682"/>
    <cellStyle name="_Australia Checklist_New GFR Checklist_CFO Proforma_GFR Checklist - Half Year Audit Dec 08" xfId="1683"/>
    <cellStyle name="_Australia Checklist_New GFR Checklist_CFO Proforma_GFR Checklist Nov 08" xfId="1684"/>
    <cellStyle name="_Australia Checklist_New GFR Checklist_CFO Proforma_GFR Checklist -Year Audit June 2009 v1" xfId="1685"/>
    <cellStyle name="_Australia Checklist_New GFR Checklist_CFO Proforma_GFR Checklist -Year Audit June 2009 v2" xfId="1686"/>
    <cellStyle name="_Australia Checklist_New GFR Checklist_CFO Proforma_GFR Checklist -Year Audit June 2009 v4" xfId="1687"/>
    <cellStyle name="_Australia Checklist_New GFR Checklist_CFO Proforma_GFR New Test Checklist Nov 08" xfId="1688"/>
    <cellStyle name="_Australia Checklist_New GFR Checklist_CFO Proforma_Half Year End Audit GFR Che" xfId="1689"/>
    <cellStyle name="_Australia Checklist_New GFR Checklist_CFO Proforma_May 08 GFR Checklist" xfId="1690"/>
    <cellStyle name="_Australia Checklist_New GFR Checklist_CFO Proforma_QLD Dec07 Half Year Audit Checklist" xfId="1691"/>
    <cellStyle name="_Australia Checklist_New GFR Checklist_CFO Proforma_R. ADD Debtors csv" xfId="1692"/>
    <cellStyle name="_Australia Checklist_New GFR Checklist_CFO Proforma_R. PNLBS YTD csv" xfId="1693"/>
    <cellStyle name="_Australia Checklist_New GFR Checklist_CFO Proforma_Rev Rec Template (3)" xfId="1694"/>
    <cellStyle name="_Australia Checklist_New GFR Checklist_CFO Proforma_TB Close List of Issues for Overseas" xfId="1695"/>
    <cellStyle name="_Australia Checklist_New GFR Checklist_CFO Proforma_VAR. P&amp;L Detail" xfId="1696"/>
    <cellStyle name="_Australia Checklist_New GFR Checklist_CofA STAGE" xfId="1697"/>
    <cellStyle name="_Australia Checklist_New GFR Checklist_Cover Pages2" xfId="1698"/>
    <cellStyle name="_Australia Checklist_New GFR Checklist_Cover Pages2_Final Group Budget with Liberty Brendan" xfId="1699"/>
    <cellStyle name="_Australia Checklist_New GFR Checklist_Cover Pages2_Final Group Budget without Liberty" xfId="1700"/>
    <cellStyle name="_Australia Checklist_New GFR Checklist_Cover Pages2_Group Budget 2008.2009" xfId="1701"/>
    <cellStyle name="_Australia Checklist_New GFR Checklist_Cover Pages2_Group Budget 2008.2009 v2" xfId="1702"/>
    <cellStyle name="_Australia Checklist_New GFR Checklist_Cover Pages2_Group Budget 2008.S FINAL" xfId="1703"/>
    <cellStyle name="_Australia Checklist_New GFR Checklist_Cover Pages2_Group Budget Con PBT &amp; Ebit System v7" xfId="1704"/>
    <cellStyle name="_Australia Checklist_New GFR Checklist_D2. Debtor Prov Summary" xfId="1705"/>
    <cellStyle name="_Australia Checklist_New GFR Checklist_D3. Debtors - Top 10" xfId="1706"/>
    <cellStyle name="_Australia Checklist_New GFR Checklist_D3. Debtors - Top 10_1" xfId="1707"/>
    <cellStyle name="_Australia Checklist_New GFR Checklist_DEBTOR BOARD Report new format " xfId="1708"/>
    <cellStyle name="_Australia Checklist_New GFR Checklist_Debtors - Aug 08 V1" xfId="1709"/>
    <cellStyle name="_Australia Checklist_New GFR Checklist_Debtors Apr 08 V02" xfId="1710"/>
    <cellStyle name="_Australia Checklist_New GFR Checklist_Debtors June'08 (New) V2" xfId="1711"/>
    <cellStyle name="_Australia Checklist_New GFR Checklist_Debtors June'08 (New) V2_Debtors - Aug 08 V1" xfId="1712"/>
    <cellStyle name="_Australia Checklist_New GFR Checklist_Debtors June'08 (New) V2_Graph" xfId="1713"/>
    <cellStyle name="_Australia Checklist_New GFR Checklist_Debtors June'08 (New) V2_Pg 14 - Debtors - July 09 v1" xfId="1714"/>
    <cellStyle name="_Australia Checklist_New GFR Checklist_Debtors June'08 (New) V2_Pg 14 - Debtors - July 09 v2" xfId="1715"/>
    <cellStyle name="_Australia Checklist_New GFR Checklist_Debtors June'08 (New) V2_PNL - July 09" xfId="1716"/>
    <cellStyle name="_Australia Checklist_New GFR Checklist_Debtors June'08 (New) V2_Sheet1" xfId="1717"/>
    <cellStyle name="_Australia Checklist_New GFR Checklist_Debtors June'08 (New) V2_Sheet2" xfId="1718"/>
    <cellStyle name="_Australia Checklist_New GFR Checklist_Debtors June'08 (old)" xfId="1719"/>
    <cellStyle name="_Australia Checklist_New GFR Checklist_Debtors Mar 08 V01" xfId="1720"/>
    <cellStyle name="_Australia Checklist_New GFR Checklist_Debtors May 08 V3" xfId="1721"/>
    <cellStyle name="_Australia Checklist_New GFR Checklist_Debtors May 08 V4" xfId="1722"/>
    <cellStyle name="_Australia Checklist_New GFR Checklist_Debtors VerJan 08" xfId="1723"/>
    <cellStyle name="_Australia Checklist_New GFR Checklist_E1. Foreign Exchange" xfId="1724"/>
    <cellStyle name="_Australia Checklist_New GFR Checklist_F1. Prepayments" xfId="1725"/>
    <cellStyle name="_Australia Checklist_New GFR Checklist_F1. Prepayments_1" xfId="1726"/>
    <cellStyle name="_Australia Checklist_New GFR Checklist_FCs Half Year End Audit G 2" xfId="1727"/>
    <cellStyle name="_Australia Checklist_New GFR Checklist_Final Group Budget with Liberty Brendan" xfId="1728"/>
    <cellStyle name="_Australia Checklist_New GFR Checklist_Final Group Budget without Liberty" xfId="1729"/>
    <cellStyle name="_Australia Checklist_New GFR Checklist_Final Profit &amp; Loss BR Oct 08 NEW" xfId="1730"/>
    <cellStyle name="_Australia Checklist_New GFR Checklist_Formated COA" xfId="1731"/>
    <cellStyle name="_Australia Checklist_New GFR Checklist_FX template" xfId="1732"/>
    <cellStyle name="_Australia Checklist_New GFR Checklist_GFR Checklist - Half Year Audit Dec 08" xfId="1733"/>
    <cellStyle name="_Australia Checklist_New GFR Checklist_GFR Checklist and Audit Pack" xfId="1734"/>
    <cellStyle name="_Australia Checklist_New GFR Checklist_GFR CHecklist Criteria (2)" xfId="1735"/>
    <cellStyle name="_Australia Checklist_New GFR Checklist_GFR Checklist Nov 08" xfId="1736"/>
    <cellStyle name="_Australia Checklist_New GFR Checklist_GFR Checklist -Year Audit June 2009 v1" xfId="1737"/>
    <cellStyle name="_Australia Checklist_New GFR Checklist_GFR Checklist -Year Audit June 2009 v2" xfId="1738"/>
    <cellStyle name="_Australia Checklist_New GFR Checklist_GFR New Test Checklist Nov 08" xfId="1739"/>
    <cellStyle name="_Australia Checklist_New GFR Checklist_Graph" xfId="1740"/>
    <cellStyle name="_Australia Checklist_New GFR Checklist_Group Budget 2008.2009" xfId="1741"/>
    <cellStyle name="_Australia Checklist_New GFR Checklist_Group Budget 2008.2009 v2" xfId="1742"/>
    <cellStyle name="_Australia Checklist_New GFR Checklist_Group Budget 2008.S FINAL" xfId="1743"/>
    <cellStyle name="_Australia Checklist_New GFR Checklist_Group Budget Con PBT &amp; Ebit System v7" xfId="1744"/>
    <cellStyle name="_Australia Checklist_New GFR Checklist_Group Forecast Sep 07" xfId="1745"/>
    <cellStyle name="_Australia Checklist_New GFR Checklist_Group Profit &amp; Loss Jun 09" xfId="1746"/>
    <cellStyle name="_Australia Checklist_New GFR Checklist_Half Year End Audit GFR Che" xfId="1747"/>
    <cellStyle name="_Australia Checklist_New GFR Checklist_Half Year End Audit GFR Checklist2" xfId="1748"/>
    <cellStyle name="_Australia Checklist_New GFR Checklist_Jan 08 - TCF Calcs" xfId="1749"/>
    <cellStyle name="_Australia Checklist_New GFR Checklist_Jul 2008 GFR Checklist with variance analysis" xfId="1750"/>
    <cellStyle name="_Australia Checklist_New GFR Checklist_K1. Annual Leave" xfId="1751"/>
    <cellStyle name="_Australia Checklist_New GFR Checklist_K1. Annual Leave_1" xfId="1752"/>
    <cellStyle name="_Australia Checklist_New GFR Checklist_KMP Disclosure Template" xfId="1753"/>
    <cellStyle name="_Australia Checklist_New GFR Checklist_L1. Trade Creditors - 905" xfId="1754"/>
    <cellStyle name="_Australia Checklist_New GFR Checklist_March 07 Checklist Chgs  (2)" xfId="1755"/>
    <cellStyle name="_Australia Checklist_New GFR Checklist_May 08 GFR Checklist" xfId="1756"/>
    <cellStyle name="_Australia Checklist_New GFR Checklist_May 10 Metals Consolidated FINAL" xfId="1757"/>
    <cellStyle name="_Australia Checklist_New GFR Checklist_New GFR Checklist May 07" xfId="1758"/>
    <cellStyle name="_Australia Checklist_New GFR Checklist_New GFR Checklist May 07_2008 YEnd Audit GFR Checklist - Module 2" xfId="1759"/>
    <cellStyle name="_Australia Checklist_New GFR Checklist_New GFR Checklist May 07_2009 1-2YEnd Audit GFR Checklist - Module 1" xfId="1760"/>
    <cellStyle name="_Australia Checklist_New GFR Checklist_New GFR Checklist May 07_2009 1-2YEnd Audit GFR Checklist - NEW" xfId="1761"/>
    <cellStyle name="_Australia Checklist_New GFR Checklist_New GFR Checklist May 07_Debtor Prov Schedule Checklist (4)" xfId="1762"/>
    <cellStyle name="_Australia Checklist_New GFR Checklist_New GFR Checklist May 07_GFR Checklist - Half Year Audit Dec 08" xfId="1763"/>
    <cellStyle name="_Australia Checklist_New GFR Checklist_New GFR Checklist May 07_GFR Checklist Nov 08" xfId="1764"/>
    <cellStyle name="_Australia Checklist_New GFR Checklist_New GFR Checklist May 07_GFR Checklist -Year Audit June 2009 v1" xfId="1765"/>
    <cellStyle name="_Australia Checklist_New GFR Checklist_New GFR Checklist May 07_GFR Checklist -Year Audit June 2009 v2" xfId="1766"/>
    <cellStyle name="_Australia Checklist_New GFR Checklist_New GFR Checklist May 07_GFR Checklist -Year Audit June 2009 v4" xfId="1767"/>
    <cellStyle name="_Australia Checklist_New GFR Checklist_New GFR Checklist May 07_GFR New Test Checklist Nov 08" xfId="1768"/>
    <cellStyle name="_Australia Checklist_New GFR Checklist_New GFR Checklist May 07_Half Year End Audit GFR Che" xfId="1769"/>
    <cellStyle name="_Australia Checklist_New GFR Checklist_New GFR Checklist May 07_May 08 GFR Checklist" xfId="1770"/>
    <cellStyle name="_Australia Checklist_New GFR Checklist_New GFR Checklist May 07_QLD Dec07 Half Year Audit Checklist" xfId="1771"/>
    <cellStyle name="_Australia Checklist_New GFR Checklist_New GFR Checklist May 07_R. ADD Debtors csv" xfId="1772"/>
    <cellStyle name="_Australia Checklist_New GFR Checklist_New GFR Checklist May 07_R. PNLBS YTD csv" xfId="1773"/>
    <cellStyle name="_Australia Checklist_New GFR Checklist_New GFR Checklist May 07_Rev Rec Template (3)" xfId="1774"/>
    <cellStyle name="_Australia Checklist_New GFR Checklist_New GFR Checklist May 07_TB Close List of Issues for Overseas" xfId="1775"/>
    <cellStyle name="_Australia Checklist_New GFR Checklist_New GFR Checklist May 07_VAR. P&amp;L Detail" xfId="1776"/>
    <cellStyle name="_Australia Checklist_New GFR Checklist_NZ Profit &amp; Loss Jun 09" xfId="1777"/>
    <cellStyle name="_Australia Checklist_New GFR Checklist_O1. Commission Rec" xfId="1778"/>
    <cellStyle name="_Australia Checklist_New GFR Checklist_O2. Turnover" xfId="1779"/>
    <cellStyle name="_Australia Checklist_New GFR Checklist_O3. Staff Numbers" xfId="1780"/>
    <cellStyle name="_Australia Checklist_New GFR Checklist_O4. Front End Staff Turnover" xfId="1781"/>
    <cellStyle name="_Australia Checklist_New GFR Checklist_O5. Shop Numbers" xfId="1782"/>
    <cellStyle name="_Australia Checklist_New GFR Checklist_P&amp;L and Balance Sheet Groupings 2" xfId="1783"/>
    <cellStyle name="_Australia Checklist_New GFR Checklist_P&amp;L and Balance Sheet Groupings 2_Debtor Prov Schedule Checklist (4)" xfId="1784"/>
    <cellStyle name="_Australia Checklist_New GFR Checklist_P&amp;L and Balance Sheet Groupings 2_GFR Checklist - Half Year Audit Dec 08" xfId="1785"/>
    <cellStyle name="_Australia Checklist_New GFR Checklist_P&amp;L and Balance Sheet Groupings 2_GFR Checklist -Year Audit June 2009 v1" xfId="1786"/>
    <cellStyle name="_Australia Checklist_New GFR Checklist_P&amp;L and Balance Sheet Groupings 2_GFR Checklist -Year Audit June 2009 v2" xfId="1787"/>
    <cellStyle name="_Australia Checklist_New GFR Checklist_P&amp;L and Balance Sheet Groupings 2_GFR Checklist -Year Audit June 2009 v4" xfId="1788"/>
    <cellStyle name="_Australia Checklist_New GFR Checklist_P&amp;L and Balance Sheet Groupings 2_R. ADD Debtors csv" xfId="1789"/>
    <cellStyle name="_Australia Checklist_New GFR Checklist_P&amp;L and Balance Sheet Groupings 2_R. PNLBS YTD csv" xfId="1790"/>
    <cellStyle name="_Australia Checklist_New GFR Checklist_P&amp;L and Balance Sheet Groupings 2_TB Close List of Issues for Overseas" xfId="1791"/>
    <cellStyle name="_Australia Checklist_New GFR Checklist_P&amp;L and Balance Sheet Groupings 2_VAR. P&amp;L Detail" xfId="1792"/>
    <cellStyle name="_Australia Checklist_New GFR Checklist_Pg 14 - Debtors - July 09 v1" xfId="1793"/>
    <cellStyle name="_Australia Checklist_New GFR Checklist_Pg 14 - Debtors - July 09 v2" xfId="1794"/>
    <cellStyle name="_Australia Checklist_New GFR Checklist_PNL - July 09" xfId="1795"/>
    <cellStyle name="_Australia Checklist_New GFR Checklist_Profit &amp; Loss" xfId="1796"/>
    <cellStyle name="_Australia Checklist_New GFR Checklist_Profit &amp; Loss BR July08" xfId="1797"/>
    <cellStyle name="_Australia Checklist_New GFR Checklist_Profit &amp; Loss BR July08_C. Debtor Prov Summary" xfId="1798"/>
    <cellStyle name="_Australia Checklist_New GFR Checklist_Profit &amp; Loss BR Oct 08 NEW" xfId="1799"/>
    <cellStyle name="_Australia Checklist_New GFR Checklist_Profit &amp; Loss BR Oct 08 NEW- Liberty" xfId="1800"/>
    <cellStyle name="_Australia Checklist_New GFR Checklist_Profit &amp; Loss_2011 1st Qtr Fcst - Blank Template" xfId="1801"/>
    <cellStyle name="_Australia Checklist_New GFR Checklist_Profit &amp; Loss_Actual by Month (2)" xfId="1802"/>
    <cellStyle name="_Australia Checklist_New GFR Checklist_Profit &amp; Loss_CFO Flash - Oct 08" xfId="1803"/>
    <cellStyle name="_Australia Checklist_New GFR Checklist_Profit &amp; Loss_Control" xfId="1804"/>
    <cellStyle name="_Australia Checklist_New GFR Checklist_Profit &amp; Loss_Final Group Budget with Liberty Brendan" xfId="1805"/>
    <cellStyle name="_Australia Checklist_New GFR Checklist_Profit &amp; Loss_Group Budget Con PBT &amp; Ebit System v2" xfId="1806"/>
    <cellStyle name="_Australia Checklist_New GFR Checklist_Profit &amp; Loss_Group Budget Con PBT &amp; Ebit System v3" xfId="1807"/>
    <cellStyle name="_Australia Checklist_New GFR Checklist_Profit &amp; Loss_Group Budget Con PBT &amp; Ebit System v4" xfId="1808"/>
    <cellStyle name="_Australia Checklist_New GFR Checklist_Profit &amp; Loss_Group Budget PBT TempE vs System v2" xfId="1809"/>
    <cellStyle name="_Australia Checklist_New GFR Checklist_Profit &amp; Loss_Group Results Jan 09 Act" xfId="1810"/>
    <cellStyle name="_Australia Checklist_New GFR Checklist_Profit &amp; Loss_Group Results Jun 08 Act v2" xfId="1811"/>
    <cellStyle name="_Australia Checklist_New GFR Checklist_Profit &amp; Loss_Group Results Jun 08 Est v2" xfId="1812"/>
    <cellStyle name="_Australia Checklist_New GFR Checklist_Profit &amp; Loss_Group Results May 08 Est" xfId="1813"/>
    <cellStyle name="_Australia Checklist_New GFR Checklist_Profit &amp; Loss_Group Results Nov 08 Act V1" xfId="1814"/>
    <cellStyle name="_Australia Checklist_New GFR Checklist_Profit &amp; Loss_Group Results Oct 08 Est" xfId="1815"/>
    <cellStyle name="_Australia Checklist_New GFR Checklist_Profit &amp; Loss_Group Results Sept 08 Act NEW" xfId="1816"/>
    <cellStyle name="_Australia Checklist_New GFR Checklist_Profit &amp; Loss_May 10 Metals Consolidated FINAL" xfId="1817"/>
    <cellStyle name="_Australia Checklist_New GFR Checklist_Profit &amp; Loss_Prior Year by Month" xfId="1818"/>
    <cellStyle name="_Australia Checklist_New GFR Checklist_Profit &amp; Loss_QueryAnalysis_BR_FYR_bm" xfId="1819"/>
    <cellStyle name="_Australia Checklist_New GFR Checklist_Profit &amp; Loss_QueryAnalysis_BR_FYR_bmv2" xfId="1820"/>
    <cellStyle name="_Australia Checklist_New GFR Checklist_Profit &amp; Loss_QueryAnalysis_BR_FYR_ver1" xfId="1821"/>
    <cellStyle name="_Australia Checklist_New GFR Checklist_Profit &amp; Loss_QueryAnalysis_BR_FYR_ver2" xfId="1822"/>
    <cellStyle name="_Australia Checklist_New GFR Checklist_Profit &amp; Loss_Sheet1" xfId="1823"/>
    <cellStyle name="_Australia Checklist_New GFR Checklist_Profit &amp; Loss_Summary Report" xfId="1824"/>
    <cellStyle name="_Australia Checklist_New GFR Checklist_Profit &amp; Loss_Summary Report Actual" xfId="1825"/>
    <cellStyle name="_Australia Checklist_New GFR Checklist_Profit &amp; Loss_Turnover &amp; Comm Sep 08" xfId="1826"/>
    <cellStyle name="_Australia Checklist_New GFR Checklist_Profit &amp; Loss_Turnover &amp; Comm Sep 08 NEW" xfId="1827"/>
    <cellStyle name="_Australia Checklist_New GFR Checklist_Profit &amp; Loss_Turnover &amp; Comm Sep 08 NEW_VAR. P&amp;L Detail" xfId="1828"/>
    <cellStyle name="_Australia Checklist_New GFR Checklist_Profit &amp; Loss_Turnover &amp; Comm Sep 08_VAR. P&amp;L Detail" xfId="1829"/>
    <cellStyle name="_Australia Checklist_New GFR Checklist_Profit &amp; Loss_Vision - FYR - May 09 Est" xfId="1830"/>
    <cellStyle name="_Australia Checklist_New GFR Checklist_Proforma" xfId="1831"/>
    <cellStyle name="_Australia Checklist_New GFR Checklist_Proforma 3" xfId="1832"/>
    <cellStyle name="_Australia Checklist_New GFR Checklist_Proforma 3_Actual by Month (2)" xfId="1833"/>
    <cellStyle name="_Australia Checklist_New GFR Checklist_Proforma 3_Balance Sheet  - Dec 08 v1" xfId="1834"/>
    <cellStyle name="_Australia Checklist_New GFR Checklist_Proforma 3_Balance Sheet  - June'08 - V2" xfId="1835"/>
    <cellStyle name="_Australia Checklist_New GFR Checklist_Proforma 3_C. Debtor Prov Summary" xfId="1836"/>
    <cellStyle name="_Australia Checklist_New GFR Checklist_Proforma 3_CFO Flash - Oct 08" xfId="1837"/>
    <cellStyle name="_Australia Checklist_New GFR Checklist_Proforma 3_Control" xfId="1838"/>
    <cellStyle name="_Australia Checklist_New GFR Checklist_Proforma 3_Final Group Budget with Liberty Brendan" xfId="1839"/>
    <cellStyle name="_Australia Checklist_New GFR Checklist_Proforma 3_Final Group Budget without Liberty" xfId="1840"/>
    <cellStyle name="_Australia Checklist_New GFR Checklist_Proforma 3_Final Profit &amp; Loss BR Oct 08 NEW" xfId="1841"/>
    <cellStyle name="_Australia Checklist_New GFR Checklist_Proforma 3_Group Budget 2008.2009" xfId="1842"/>
    <cellStyle name="_Australia Checklist_New GFR Checklist_Proforma 3_Group Budget 2008.2009 v10 Pre 16-6-08" xfId="1843"/>
    <cellStyle name="_Australia Checklist_New GFR Checklist_Proforma 3_Group Budget 2008.2009 v2" xfId="1844"/>
    <cellStyle name="_Australia Checklist_New GFR Checklist_Proforma 3_Group Budget 2008.S FINAL" xfId="1845"/>
    <cellStyle name="_Australia Checklist_New GFR Checklist_Proforma 3_Group Budget Con PBT &amp; Ebit System v2" xfId="1846"/>
    <cellStyle name="_Australia Checklist_New GFR Checklist_Proforma 3_Group Budget Con PBT &amp; Ebit System v3" xfId="1847"/>
    <cellStyle name="_Australia Checklist_New GFR Checklist_Proforma 3_Group Budget Con PBT &amp; Ebit System v4" xfId="1848"/>
    <cellStyle name="_Australia Checklist_New GFR Checklist_Proforma 3_Group Budget Con PBT &amp; Ebit System v7" xfId="1849"/>
    <cellStyle name="_Australia Checklist_New GFR Checklist_Proforma 3_Group Budget PBT TempE vs System v2" xfId="1850"/>
    <cellStyle name="_Australia Checklist_New GFR Checklist_Proforma 3_Group Profit &amp; Loss Jun 09" xfId="1851"/>
    <cellStyle name="_Australia Checklist_New GFR Checklist_Proforma 3_Group Profit &amp; Loss Jun 09 v2" xfId="1852"/>
    <cellStyle name="_Australia Checklist_New GFR Checklist_Proforma 3_Group Results Jan 09 Act" xfId="1853"/>
    <cellStyle name="_Australia Checklist_New GFR Checklist_Proforma 3_Group Results Jun 08 Act v2" xfId="1854"/>
    <cellStyle name="_Australia Checklist_New GFR Checklist_Proforma 3_Group Results Jun 08 Est v2" xfId="1855"/>
    <cellStyle name="_Australia Checklist_New GFR Checklist_Proforma 3_Group Results May 08 Est" xfId="1856"/>
    <cellStyle name="_Australia Checklist_New GFR Checklist_Proforma 3_Group Results Nov 08 Act V1" xfId="1857"/>
    <cellStyle name="_Australia Checklist_New GFR Checklist_Proforma 3_Group Results Oct 08 Est" xfId="1858"/>
    <cellStyle name="_Australia Checklist_New GFR Checklist_Proforma 3_Group Results Sept 08 Act NEW" xfId="1859"/>
    <cellStyle name="_Australia Checklist_New GFR Checklist_Proforma 3_Jan 08 - TCF Calcs" xfId="1860"/>
    <cellStyle name="_Australia Checklist_New GFR Checklist_Proforma 3_NZ Profit &amp; Loss Jun 09" xfId="1861"/>
    <cellStyle name="_Australia Checklist_New GFR Checklist_Proforma 3_Prior Year by Month" xfId="1862"/>
    <cellStyle name="_Australia Checklist_New GFR Checklist_Proforma 3_Profit &amp; Loss BR June08" xfId="1863"/>
    <cellStyle name="_Australia Checklist_New GFR Checklist_Proforma 3_Profit &amp; Loss BR Nov 08" xfId="1864"/>
    <cellStyle name="_Australia Checklist_New GFR Checklist_Proforma 3_Profit &amp; Loss BR Oct 08 NEW" xfId="1865"/>
    <cellStyle name="_Australia Checklist_New GFR Checklist_Proforma 3_Profit &amp; Loss BR Oct 08 NEW- Liberty" xfId="1866"/>
    <cellStyle name="_Australia Checklist_New GFR Checklist_Proforma 3_QueryAnalysis_BR_FYR_bm" xfId="1867"/>
    <cellStyle name="_Australia Checklist_New GFR Checklist_Proforma 3_QueryAnalysis_BR_FYR_bmv2" xfId="1868"/>
    <cellStyle name="_Australia Checklist_New GFR Checklist_Proforma 3_QueryAnalysis_BR_FYR_ver1" xfId="1869"/>
    <cellStyle name="_Australia Checklist_New GFR Checklist_Proforma 3_QueryAnalysis_BR_FYR_ver2" xfId="1870"/>
    <cellStyle name="_Australia Checklist_New GFR Checklist_Proforma 3_Sheet1" xfId="1871"/>
    <cellStyle name="_Australia Checklist_New GFR Checklist_Proforma 3_Sheet1_1" xfId="1872"/>
    <cellStyle name="_Australia Checklist_New GFR Checklist_Proforma 3_Sheet2" xfId="1873"/>
    <cellStyle name="_Australia Checklist_New GFR Checklist_Proforma 3_Staff Numbers Template Oct TEST After Rest" xfId="1874"/>
    <cellStyle name="_Australia Checklist_New GFR Checklist_Proforma 3_Summary Report" xfId="1875"/>
    <cellStyle name="_Australia Checklist_New GFR Checklist_Proforma 3_Summary Report Actual" xfId="1876"/>
    <cellStyle name="_Australia Checklist_New GFR Checklist_Proforma 3_TCF Calcs (V1_0) - Feb'08" xfId="1877"/>
    <cellStyle name="_Australia Checklist_New GFR Checklist_Proforma 3_Turnover &amp; Comm Sep 08" xfId="1878"/>
    <cellStyle name="_Australia Checklist_New GFR Checklist_Proforma 3_Turnover &amp; Comm Sep 08 NEW" xfId="1879"/>
    <cellStyle name="_Australia Checklist_New GFR Checklist_Proforma 3_Turnover &amp; Comm Sep 08 NEW_VAR. P&amp;L Detail" xfId="1880"/>
    <cellStyle name="_Australia Checklist_New GFR Checklist_Proforma 3_Turnover &amp; Comm Sep 08_VAR. P&amp;L Detail" xfId="1881"/>
    <cellStyle name="_Australia Checklist_New GFR Checklist_Proforma 3_Vision - FYR - May 09 Est" xfId="1882"/>
    <cellStyle name="_Australia Checklist_New GFR Checklist_Proforma budget 08" xfId="1883"/>
    <cellStyle name="_Australia Checklist_New GFR Checklist_Proforma budget 08 V2" xfId="1884"/>
    <cellStyle name="_Australia Checklist_New GFR Checklist_Proforma budget 08 V2_C. Debtor Prov Summary" xfId="1885"/>
    <cellStyle name="_Australia Checklist_New GFR Checklist_Proforma budget 08_C. Debtor Prov Summary" xfId="1886"/>
    <cellStyle name="_Australia Checklist_New GFR Checklist_Proforma_2011 1st Qtr Fcst - Blank Template" xfId="1887"/>
    <cellStyle name="_Australia Checklist_New GFR Checklist_Proforma_May 10 Metals Consolidated FINAL" xfId="1888"/>
    <cellStyle name="_Australia Checklist_New GFR Checklist_Proforma_Turnover &amp; Comm Sep 08" xfId="1889"/>
    <cellStyle name="_Australia Checklist_New GFR Checklist_Proforma_Turnover &amp; Comm Sep 08 NEW" xfId="1890"/>
    <cellStyle name="_Australia Checklist_New GFR Checklist_Proforma_Turnover &amp; Comm Sep 08 NEW_VAR. P&amp;L Detail" xfId="1891"/>
    <cellStyle name="_Australia Checklist_New GFR Checklist_Proforma_Turnover &amp; Comm Sep 08_VAR. P&amp;L Detail" xfId="1892"/>
    <cellStyle name="_Australia Checklist_New GFR Checklist_QLD Dec07 Half Year Audit Checklist" xfId="1893"/>
    <cellStyle name="_Australia Checklist_New GFR Checklist_Rev Rec Template (3)" xfId="1894"/>
    <cellStyle name="_Australia Checklist_New GFR Checklist_Revised attestation" xfId="1895"/>
    <cellStyle name="_Australia Checklist_New GFR Checklist_S1. P&amp;L Detail - PY" xfId="1896"/>
    <cellStyle name="_Australia Checklist_New GFR Checklist_Sheet1" xfId="1897"/>
    <cellStyle name="_Australia Checklist_New GFR Checklist_Sheet2" xfId="1898"/>
    <cellStyle name="_Australia Checklist_New GFR Checklist_Staff Numbers Template Oct TEST After Rest" xfId="1899"/>
    <cellStyle name="_Australia Checklist_New GFR Checklist_TABLE" xfId="1900"/>
    <cellStyle name="_Australia Checklist_New GFR Checklist_TB Close List of Issues for Overseas" xfId="1901"/>
    <cellStyle name="_Australia Checklist_New GFR Checklist_TCF Calcs (V1_0) - Feb'08" xfId="1902"/>
    <cellStyle name="_Australia Checklist_New GFR Checklist_VAR. P&amp;L Detail" xfId="1903"/>
    <cellStyle name="_Australia Checklist_New GFR Checklist_Year End Audit GFR Checklist" xfId="1904"/>
    <cellStyle name="_Australia Checklist_O1. Commission Rec" xfId="1905"/>
    <cellStyle name="_Australia Checklist_O2. Turnover" xfId="1906"/>
    <cellStyle name="_Australia Checklist_O3. Staff Numbers" xfId="1907"/>
    <cellStyle name="_Australia Checklist_O4. Front End Staff Turnover" xfId="1908"/>
    <cellStyle name="_Australia Checklist_O5. Shop Numbers" xfId="1909"/>
    <cellStyle name="_Australia Checklist_P&amp;L and Balance Sheet Groupings 2" xfId="1910"/>
    <cellStyle name="_Australia Checklist_QLD Dec07 Half Year Audit Checklist" xfId="1911"/>
    <cellStyle name="_Australia Checklist_Rec Template" xfId="1912"/>
    <cellStyle name="_Australia Checklist_Rev Rec Template (3)" xfId="1913"/>
    <cellStyle name="_Australia Checklist_Revised attestation" xfId="1914"/>
    <cellStyle name="_Australia Checklist_S1. P&amp;L Detail - PY" xfId="1915"/>
    <cellStyle name="_Australia Checklist_TB Close List of Issues for Overseas" xfId="1916"/>
    <cellStyle name="_Australia Checklist_VAR. P&amp;L Detail" xfId="1917"/>
    <cellStyle name="_Australia Checklist_Year End Audit GFR Checklist" xfId="1918"/>
    <cellStyle name="_Brigadoon Forecast Dec 2005" xfId="1919"/>
    <cellStyle name="_Brittanic Template Upload v3" xfId="1920"/>
    <cellStyle name="_Brittanic Template Upload v3_C. Debtor Prov Summary" xfId="1921"/>
    <cellStyle name="_Budget CBD 0405_Revised V2" xfId="1922"/>
    <cellStyle name="_Budget CBD 0405_Revised V2_01 Country Forecast Template BAK" xfId="1923"/>
    <cellStyle name="_Budget CBD 0405_Revised V2_2007 Area Budget Fun" xfId="1924"/>
    <cellStyle name="_Budget CBD 0405_Revised V2_2007 Nation Reforecast support Template" xfId="1925"/>
    <cellStyle name="_Budget CBD 0405_Revised V2_Area Support Account" xfId="1926"/>
    <cellStyle name="_Budget CBD 0405_Revised V2_C. Debtor Prov Summary" xfId="1927"/>
    <cellStyle name="_Budget CBD 0405_Revised V2_Conference area bud templat" xfId="1928"/>
    <cellStyle name="_Budget CBD 0405_Revised V2_Copy of LEISURE TEMPLATE" xfId="1929"/>
    <cellStyle name="_Budget CBD 0405_Revised V2_Copy of LEISURE TEMPLATE_C. Debtor Prov Summary" xfId="1930"/>
    <cellStyle name="_Budget CBD 0405_Revised V2_Genesis 2007 Area Finance Budget" xfId="1931"/>
    <cellStyle name="_Budget CBD 0405_Revised V2_NZ Scorecard Reporting Suite" xfId="1932"/>
    <cellStyle name="_Budget CBD 0405_Revised V2_NZ Scorecard Reporting Suite_C. Debtor Prov Summary" xfId="1933"/>
    <cellStyle name="_Budget CBD 0405_Revised V2_Peopleworks Actual Jan" xfId="1934"/>
    <cellStyle name="_Budget CBD 0405_Revised V2_Peopleworks Actual Jan_C. Debtor Prov Summary" xfId="1935"/>
    <cellStyle name="_Budget CBD 0405_Revised V2_Peopleworks Actuals Feb" xfId="1936"/>
    <cellStyle name="_Budget CBD 0405_Revised V2_Peopleworks Actuals Feb_C. Debtor Prov Summary" xfId="1937"/>
    <cellStyle name="_Budget ER 0405_Revised" xfId="1938"/>
    <cellStyle name="_Budget ER 0405_Revised_01 Country Forecast Template BAK" xfId="1939"/>
    <cellStyle name="_Budget ER 0405_Revised_2007 Area Budget Fun" xfId="1940"/>
    <cellStyle name="_Budget ER 0405_Revised_2007 Nation Reforecast support Template" xfId="1941"/>
    <cellStyle name="_Budget ER 0405_Revised_Area Support Account" xfId="1942"/>
    <cellStyle name="_Budget ER 0405_Revised_C. Debtor Prov Summary" xfId="1943"/>
    <cellStyle name="_Budget ER 0405_Revised_Conference area bud templat" xfId="1944"/>
    <cellStyle name="_Budget ER 0405_Revised_Copy of LEISURE TEMPLATE" xfId="1945"/>
    <cellStyle name="_Budget ER 0405_Revised_Copy of LEISURE TEMPLATE_C. Debtor Prov Summary" xfId="1946"/>
    <cellStyle name="_Budget ER 0405_Revised_Genesis 2007 Area Finance Budget" xfId="1947"/>
    <cellStyle name="_Budget ER 0405_Revised_NZ Scorecard Reporting Suite" xfId="1948"/>
    <cellStyle name="_Budget ER 0405_Revised_NZ Scorecard Reporting Suite_C. Debtor Prov Summary" xfId="1949"/>
    <cellStyle name="_Budget ER 0405_Revised_Peopleworks Actual Jan" xfId="1950"/>
    <cellStyle name="_Budget ER 0405_Revised_Peopleworks Actual Jan_C. Debtor Prov Summary" xfId="1951"/>
    <cellStyle name="_Budget ER 0405_Revised_Peopleworks Actuals Feb" xfId="1952"/>
    <cellStyle name="_Budget ER 0405_Revised_Peopleworks Actuals Feb_C. Debtor Prov Summary" xfId="1953"/>
    <cellStyle name="_Budget Summary 0506" xfId="1954"/>
    <cellStyle name="_Budget Summary 0506_C. Debtor Prov Summary" xfId="1955"/>
    <cellStyle name="_CBS Estimate Month End Commentary" xfId="1956"/>
    <cellStyle name="_CBS Estimate Month End Commentary_C. Debtor Prov Summary" xfId="1957"/>
    <cellStyle name="_CBS Estimate Month End Commentary_Copy of LEISURE TEMPLATE" xfId="1958"/>
    <cellStyle name="_CBS Estimate Month End Commentary_Copy of LEISURE TEMPLATE_C. Debtor Prov Summary" xfId="1959"/>
    <cellStyle name="_CBS Estimate Month End Commentary_MM Estimate Academia Commen" xfId="1960"/>
    <cellStyle name="_CBS Estimate Month End Commentary_MM Estimate Academia Commen_C. Debtor Prov Summary" xfId="1961"/>
    <cellStyle name="_CBS Estimate Month End Commentary_NZ Scorecard Reporting Suite" xfId="1962"/>
    <cellStyle name="_CBS Estimate Month End Commentary_NZ Scorecard Reporting Suite_C. Debtor Prov Summary" xfId="1963"/>
    <cellStyle name="_CBS Estimate Month End Commentary_Peopleworks Actual Jan" xfId="1964"/>
    <cellStyle name="_CBS Estimate Month End Commentary_Peopleworks Actual Jan_C. Debtor Prov Summary" xfId="1965"/>
    <cellStyle name="_CBS Estimate Month End Commentary_Peopleworks Actuals Feb" xfId="1966"/>
    <cellStyle name="_CBS Estimate Month End Commentary_Peopleworks Actuals Feb_C. Debtor Prov Summary" xfId="1967"/>
    <cellStyle name="_CFO Proforma" xfId="1968"/>
    <cellStyle name="_CFO Proforma_Debtor Prov Schedule Checklist (4)" xfId="1969"/>
    <cellStyle name="_CFO Proforma_GFR Checklist -Year Audit June 2009 v2" xfId="1970"/>
    <cellStyle name="_CFO Proforma_GFR Checklist -Year Audit June 2009 v4" xfId="1971"/>
    <cellStyle name="_CFO Proforma_R. ADD Debtors csv" xfId="1972"/>
    <cellStyle name="_CFO Proforma_R. PNLBS YTD csv" xfId="1973"/>
    <cellStyle name="_CFO Proforma_Rev Rec Template (3)" xfId="1974"/>
    <cellStyle name="_CFO Proforma_TB Close List of Issues for Overseas" xfId="1975"/>
    <cellStyle name="_CFO Proforma_VAR. P&amp;L Detail" xfId="1976"/>
    <cellStyle name="_Ci Estimate Month End Commentary" xfId="1977"/>
    <cellStyle name="_Ci Estimate Month End Commentary_C. Debtor Prov Summary" xfId="1978"/>
    <cellStyle name="_Ci Estimate Month End Commentary_Copy of LEISURE TEMPLATE" xfId="1979"/>
    <cellStyle name="_Ci Estimate Month End Commentary_Copy of LEISURE TEMPLATE_C. Debtor Prov Summary" xfId="1980"/>
    <cellStyle name="_Ci Estimate Month End Commentary_MM Estimate Academia Commen" xfId="1981"/>
    <cellStyle name="_Ci Estimate Month End Commentary_MM Estimate Academia Commen_C. Debtor Prov Summary" xfId="1982"/>
    <cellStyle name="_Ci Estimate Month End Commentary_NZ Scorecard Reporting Suite" xfId="1983"/>
    <cellStyle name="_Ci Estimate Month End Commentary_NZ Scorecard Reporting Suite_C. Debtor Prov Summary" xfId="1984"/>
    <cellStyle name="_Ci Estimate Month End Commentary_Peopleworks Actual Jan" xfId="1985"/>
    <cellStyle name="_Ci Estimate Month End Commentary_Peopleworks Actual Jan_C. Debtor Prov Summary" xfId="1986"/>
    <cellStyle name="_Ci Estimate Month End Commentary_Peopleworks Actuals Feb" xfId="1987"/>
    <cellStyle name="_Ci Estimate Month End Commentary_Peopleworks Actuals Feb_C. Debtor Prov Summary" xfId="1988"/>
    <cellStyle name="_CiEvents Turnover 0607 by m (2)" xfId="1989"/>
    <cellStyle name="_CiEvents Turnover 0607 by m (2)_Balance Sheet  - June'08 - V2" xfId="1990"/>
    <cellStyle name="_CiEvents Turnover 0607 by m (2)_C. Debtor Prov Summary" xfId="1991"/>
    <cellStyle name="_CiEvents Turnover 0607 by m (2)_CFO Flash - Oct 08" xfId="1992"/>
    <cellStyle name="_CiEvents Turnover 0607 by m (2)_Debtor Prov Schedule Checklist (4)" xfId="1993"/>
    <cellStyle name="_CiEvents Turnover 0607 by m (2)_Debtors - Aug 08 V1" xfId="1994"/>
    <cellStyle name="_CiEvents Turnover 0607 by m (2)_Final Group Budget with Liberty Brendan" xfId="1995"/>
    <cellStyle name="_CiEvents Turnover 0607 by m (2)_Final Profit &amp; Loss BR Oct 08 NEW" xfId="1996"/>
    <cellStyle name="_CiEvents Turnover 0607 by m (2)_GFR Checklist -Year Audit June 2009 v2" xfId="1997"/>
    <cellStyle name="_CiEvents Turnover 0607 by m (2)_GFR Checklist -Year Audit June 2009 v4" xfId="1998"/>
    <cellStyle name="_CiEvents Turnover 0607 by m (2)_Graph" xfId="1999"/>
    <cellStyle name="_CiEvents Turnover 0607 by m (2)_Group Budget Con PBT &amp; Ebit System v2" xfId="2000"/>
    <cellStyle name="_CiEvents Turnover 0607 by m (2)_Group Budget Con PBT &amp; Ebit System v3" xfId="2001"/>
    <cellStyle name="_CiEvents Turnover 0607 by m (2)_Group Budget Con PBT &amp; Ebit System v4" xfId="2002"/>
    <cellStyle name="_CiEvents Turnover 0607 by m (2)_Group Budget PBT TempE vs System v2" xfId="2003"/>
    <cellStyle name="_CiEvents Turnover 0607 by m (2)_Group Profit &amp; Loss Jun 09 v2" xfId="2004"/>
    <cellStyle name="_CiEvents Turnover 0607 by m (2)_Group Results Jun 08 Act v2" xfId="2005"/>
    <cellStyle name="_CiEvents Turnover 0607 by m (2)_Group Results Jun 08 Est v2" xfId="2006"/>
    <cellStyle name="_CiEvents Turnover 0607 by m (2)_Group Results May 08 Est" xfId="2007"/>
    <cellStyle name="_CiEvents Turnover 0607 by m (2)_Pg 14 - Debtors - July 09 v1" xfId="2008"/>
    <cellStyle name="_CiEvents Turnover 0607 by m (2)_Pg 14 - Debtors - July 09 v2" xfId="2009"/>
    <cellStyle name="_CiEvents Turnover 0607 by m (2)_PNL - July 09" xfId="2010"/>
    <cellStyle name="_CiEvents Turnover 0607 by m (2)_Profit &amp; Loss BR June08" xfId="2011"/>
    <cellStyle name="_CiEvents Turnover 0607 by m (2)_R. ADD Debtors csv" xfId="2012"/>
    <cellStyle name="_CiEvents Turnover 0607 by m (2)_R. PNLBS YTD csv" xfId="2013"/>
    <cellStyle name="_CiEvents Turnover 0607 by m (2)_TB Close List of Issues for Overseas" xfId="2014"/>
    <cellStyle name="_CiEvents Turnover 0607 by m (2)_VAR. P&amp;L Detail" xfId="2015"/>
    <cellStyle name="_Company debit ledger provison Feb06" xfId="2016"/>
    <cellStyle name="_Company debit ledger provison Feb06_01. Chart of Accounts Feb08" xfId="2017"/>
    <cellStyle name="_Company debit ledger provison Feb06_01. Chart of Accounts Feb08_2008 YEnd Audit GFR Checklist - Module 2" xfId="2018"/>
    <cellStyle name="_Company debit ledger provison Feb06_01. Chart of Accounts Feb08_2009 1-2YEnd Audit GFR Checklist - Module 1" xfId="2019"/>
    <cellStyle name="_Company debit ledger provison Feb06_01. Chart of Accounts Feb08_2009 1-2YEnd Audit GFR Checklist - NEW" xfId="2020"/>
    <cellStyle name="_Company debit ledger provison Feb06_01. Chart of Accounts Feb08_Debtor Prov Schedule Checklist (4)" xfId="2021"/>
    <cellStyle name="_Company debit ledger provison Feb06_01. Chart of Accounts Feb08_GFR Checklist - Half Year Audit Dec 08" xfId="2022"/>
    <cellStyle name="_Company debit ledger provison Feb06_01. Chart of Accounts Feb08_GFR Checklist Nov 08" xfId="2023"/>
    <cellStyle name="_Company debit ledger provison Feb06_01. Chart of Accounts Feb08_GFR Checklist -Year Audit June 2009 v1" xfId="2024"/>
    <cellStyle name="_Company debit ledger provison Feb06_01. Chart of Accounts Feb08_GFR Checklist -Year Audit June 2009 v2" xfId="2025"/>
    <cellStyle name="_Company debit ledger provison Feb06_01. Chart of Accounts Feb08_GFR Checklist -Year Audit June 2009 v4" xfId="2026"/>
    <cellStyle name="_Company debit ledger provison Feb06_01. Chart of Accounts Feb08_GFR New Test Checklist Nov 08" xfId="2027"/>
    <cellStyle name="_Company debit ledger provison Feb06_01. Chart of Accounts Feb08_May 08 GFR Checklist" xfId="2028"/>
    <cellStyle name="_Company debit ledger provison Feb06_01. Chart of Accounts Feb08_R. ADD Debtors csv" xfId="2029"/>
    <cellStyle name="_Company debit ledger provison Feb06_01. Chart of Accounts Feb08_R. PNLBS YTD csv" xfId="2030"/>
    <cellStyle name="_Company debit ledger provison Feb06_01. Chart of Accounts Feb08_Rev Rec Template (3)" xfId="2031"/>
    <cellStyle name="_Company debit ledger provison Feb06_01. Chart of Accounts Feb08_TB Close List of Issues for Overseas" xfId="2032"/>
    <cellStyle name="_Company debit ledger provison Feb06_01. Chart of Accounts Feb08_VAR. P&amp;L Detail" xfId="2033"/>
    <cellStyle name="_Company debit ledger provison Feb06_01. Chart of Accounts Sep 07" xfId="2034"/>
    <cellStyle name="_Company debit ledger provison Feb06_01. Chart of Accounts Sep 07_C3. General Cash by T3" xfId="2035"/>
    <cellStyle name="_Company debit ledger provison Feb06_01. Chart of Accounts Sep 07_C3. General Cash by T3_1" xfId="2036"/>
    <cellStyle name="_Company debit ledger provison Feb06_01. Chart of Accounts Sep 07_C4. Client Cash by T2" xfId="2037"/>
    <cellStyle name="_Company debit ledger provison Feb06_01. Chart of Accounts Sep 07_C4. Client Cash by T2_1" xfId="2038"/>
    <cellStyle name="_Company debit ledger provison Feb06_01. Chart of Accounts Sep 07_D2. Debtor Prov Summary" xfId="2039"/>
    <cellStyle name="_Company debit ledger provison Feb06_01. Chart of Accounts Sep 07_D3. Debtors - Top 10" xfId="2040"/>
    <cellStyle name="_Company debit ledger provison Feb06_01. Chart of Accounts Sep 07_D3. Debtors - Top 10_1" xfId="2041"/>
    <cellStyle name="_Company debit ledger provison Feb06_01. Chart of Accounts Sep 07_E1. Foreign Exchange" xfId="2042"/>
    <cellStyle name="_Company debit ledger provison Feb06_01. Chart of Accounts Sep 07_F1. Prepayments" xfId="2043"/>
    <cellStyle name="_Company debit ledger provison Feb06_01. Chart of Accounts Sep 07_F1. Prepayments_1" xfId="2044"/>
    <cellStyle name="_Company debit ledger provison Feb06_01. Chart of Accounts Sep 07_K1. Annual Leave" xfId="2045"/>
    <cellStyle name="_Company debit ledger provison Feb06_01. Chart of Accounts Sep 07_K1. Annual Leave_1" xfId="2046"/>
    <cellStyle name="_Company debit ledger provison Feb06_01. Chart of Accounts Sep 07_O3. Staff Numbers" xfId="2047"/>
    <cellStyle name="_Company debit ledger provison Feb06_01. Chart of Accounts Sep 07_O4. Front End Staff Turnover" xfId="2048"/>
    <cellStyle name="_Company debit ledger provison Feb06_03 Sep 08 GFR Checklist" xfId="2049"/>
    <cellStyle name="_Company debit ledger provison Feb06_05 Nov 08 GFR Checklist" xfId="2050"/>
    <cellStyle name="_Company debit ledger provison Feb06_1. PNLBS YTD csv" xfId="2051"/>
    <cellStyle name="_Company debit ledger provison Feb06_10. PNLBS MTD csv" xfId="2052"/>
    <cellStyle name="_Company debit ledger provison Feb06_11. PNLBS YTD Dec06 csv" xfId="2053"/>
    <cellStyle name="_Company debit ledger provison Feb06_2. BS Rec csv" xfId="2054"/>
    <cellStyle name="_Company debit ledger provison Feb06_2008 Year End Audit GFR Checklist Template" xfId="2055"/>
    <cellStyle name="_Company debit ledger provison Feb06_2008 Year End Audit GFR Checklist Template_V1 Module 1 V6" xfId="2056"/>
    <cellStyle name="_Company debit ledger provison Feb06_2008 YEnd Audit GFR Checklist - Module 2" xfId="2057"/>
    <cellStyle name="_Company debit ledger provison Feb06_2009 1-2YEnd Audit GFR Checklist - Module 1" xfId="2058"/>
    <cellStyle name="_Company debit ledger provison Feb06_2009 1-2YEnd Audit GFR Checklist - Module 2" xfId="2059"/>
    <cellStyle name="_Company debit ledger provison Feb06_2009 1-2YEnd Audit GFR Checklist - NEW" xfId="2060"/>
    <cellStyle name="_Company debit ledger provison Feb06_2011 1st Qtr Fcst - Blank Template" xfId="2061"/>
    <cellStyle name="_Company debit ledger provison Feb06_3. Debit Ledger csv" xfId="2062"/>
    <cellStyle name="_Company debit ledger provison Feb06_5. TBCO YTD csv" xfId="2063"/>
    <cellStyle name="_Company debit ledger provison Feb06_6. Commissions csv" xfId="2064"/>
    <cellStyle name="_Company debit ledger provison Feb06_7. Turnover csv" xfId="2065"/>
    <cellStyle name="_Company debit ledger provison Feb06_8. Staff Numbers csv" xfId="2066"/>
    <cellStyle name="_Company debit ledger provison Feb06_9. Shop Numbers csv" xfId="2067"/>
    <cellStyle name="_Company debit ledger provison Feb06_Balance Sheet  - Dec 08 v1" xfId="2068"/>
    <cellStyle name="_Company debit ledger provison Feb06_Balance Sheet  - June'08 - V2" xfId="2069"/>
    <cellStyle name="_Company debit ledger provison Feb06_Balance Sheet Oct 07 - Flanno" xfId="2070"/>
    <cellStyle name="_Company debit ledger provison Feb06_Balance Sheet Oct 07 - Flanno_C. Debtor Prov Summary" xfId="2071"/>
    <cellStyle name="_Company debit ledger provison Feb06_Board Report - Debtor V1_0 " xfId="2072"/>
    <cellStyle name="_Company debit ledger provison Feb06_Board Report - Debtor V1_3" xfId="2073"/>
    <cellStyle name="_Company debit ledger provison Feb06_Board Report - Debtor V1_3_Debtors - Aug 08 V1" xfId="2074"/>
    <cellStyle name="_Company debit ledger provison Feb06_Board Report - Debtor V1_3_Graph" xfId="2075"/>
    <cellStyle name="_Company debit ledger provison Feb06_Board Report - Debtor V1_3_Pg 14 - Debtors - July 09 v1" xfId="2076"/>
    <cellStyle name="_Company debit ledger provison Feb06_Board Report - Debtor V1_3_Pg 14 - Debtors - July 09 v2" xfId="2077"/>
    <cellStyle name="_Company debit ledger provison Feb06_Board Report - Debtor V1_3_PNL - July 09" xfId="2078"/>
    <cellStyle name="_Company debit ledger provison Feb06_Board Report - Debtor V1_3_Sheet1" xfId="2079"/>
    <cellStyle name="_Company debit ledger provison Feb06_Board Report - Debtor V1_3_Sheet2" xfId="2080"/>
    <cellStyle name="_Company debit ledger provison Feb06_Board Report - Debtor V1_4" xfId="2081"/>
    <cellStyle name="_Company debit ledger provison Feb06_Board Report - Debtor V1_4_Debtors - Aug 08 V1" xfId="2082"/>
    <cellStyle name="_Company debit ledger provison Feb06_Board Report - Debtor V1_4_Graph" xfId="2083"/>
    <cellStyle name="_Company debit ledger provison Feb06_Board Report - Debtor V1_4_Pg 14 - Debtors - July 09 v1" xfId="2084"/>
    <cellStyle name="_Company debit ledger provison Feb06_Board Report - Debtor V1_4_Pg 14 - Debtors - July 09 v2" xfId="2085"/>
    <cellStyle name="_Company debit ledger provison Feb06_Board Report - Debtor V1_4_PNL - July 09" xfId="2086"/>
    <cellStyle name="_Company debit ledger provison Feb06_Board Report - Debtor V1_4_Sheet1" xfId="2087"/>
    <cellStyle name="_Company debit ledger provison Feb06_Board Report - Debtor V1_4_Sheet2" xfId="2088"/>
    <cellStyle name="_Company debit ledger provison Feb06_C2. General Cash by T2" xfId="2089"/>
    <cellStyle name="_Company debit ledger provison Feb06_C3. General Cash by T3" xfId="2090"/>
    <cellStyle name="_Company debit ledger provison Feb06_C3. General Cash by T3_1" xfId="2091"/>
    <cellStyle name="_Company debit ledger provison Feb06_C4. Client Cash by T2" xfId="2092"/>
    <cellStyle name="_Company debit ledger provison Feb06_C4. Client Cash by T2_1" xfId="2093"/>
    <cellStyle name="_Company debit ledger provison Feb06_CFO Proforma" xfId="2094"/>
    <cellStyle name="_Company debit ledger provison Feb06_CFO Proforma_2008 YEnd Audit GFR Checklist - Module 2" xfId="2095"/>
    <cellStyle name="_Company debit ledger provison Feb06_CFO Proforma_2009 1-2YEnd Audit GFR Checklist - Module 1" xfId="2096"/>
    <cellStyle name="_Company debit ledger provison Feb06_CFO Proforma_2009 1-2YEnd Audit GFR Checklist - NEW" xfId="2097"/>
    <cellStyle name="_Company debit ledger provison Feb06_CFO Proforma_Debtor Prov Schedule Checklist (4)" xfId="2098"/>
    <cellStyle name="_Company debit ledger provison Feb06_CFO Proforma_GFR Checklist - Half Year Audit Dec 08" xfId="2099"/>
    <cellStyle name="_Company debit ledger provison Feb06_CFO Proforma_GFR Checklist Nov 08" xfId="2100"/>
    <cellStyle name="_Company debit ledger provison Feb06_CFO Proforma_GFR Checklist -Year Audit June 2009 v1" xfId="2101"/>
    <cellStyle name="_Company debit ledger provison Feb06_CFO Proforma_GFR Checklist -Year Audit June 2009 v2" xfId="2102"/>
    <cellStyle name="_Company debit ledger provison Feb06_CFO Proforma_GFR Checklist -Year Audit June 2009 v4" xfId="2103"/>
    <cellStyle name="_Company debit ledger provison Feb06_CFO Proforma_GFR New Test Checklist Nov 08" xfId="2104"/>
    <cellStyle name="_Company debit ledger provison Feb06_CFO Proforma_Half Year End Audit GFR Che" xfId="2105"/>
    <cellStyle name="_Company debit ledger provison Feb06_CFO Proforma_May 08 GFR Checklist" xfId="2106"/>
    <cellStyle name="_Company debit ledger provison Feb06_CFO Proforma_QLD Dec07 Half Year Audit Checklist" xfId="2107"/>
    <cellStyle name="_Company debit ledger provison Feb06_CFO Proforma_R. ADD Debtors csv" xfId="2108"/>
    <cellStyle name="_Company debit ledger provison Feb06_CFO Proforma_R. PNLBS YTD csv" xfId="2109"/>
    <cellStyle name="_Company debit ledger provison Feb06_CFO Proforma_Rev Rec Template (3)" xfId="2110"/>
    <cellStyle name="_Company debit ledger provison Feb06_CFO Proforma_TB Close List of Issues for Overseas" xfId="2111"/>
    <cellStyle name="_Company debit ledger provison Feb06_CFO Proforma_VAR. P&amp;L Detail" xfId="2112"/>
    <cellStyle name="_Company debit ledger provison Feb06_CofA STAGE" xfId="2113"/>
    <cellStyle name="_Company debit ledger provison Feb06_Cover Pages2" xfId="2114"/>
    <cellStyle name="_Company debit ledger provison Feb06_Cover Pages2_Final Group Budget with Liberty Brendan" xfId="2115"/>
    <cellStyle name="_Company debit ledger provison Feb06_Cover Pages2_Final Group Budget without Liberty" xfId="2116"/>
    <cellStyle name="_Company debit ledger provison Feb06_Cover Pages2_Group Budget 2008.2009" xfId="2117"/>
    <cellStyle name="_Company debit ledger provison Feb06_Cover Pages2_Group Budget 2008.2009 v2" xfId="2118"/>
    <cellStyle name="_Company debit ledger provison Feb06_Cover Pages2_Group Budget 2008.S FINAL" xfId="2119"/>
    <cellStyle name="_Company debit ledger provison Feb06_Cover Pages2_Group Budget Con PBT &amp; Ebit System v7" xfId="2120"/>
    <cellStyle name="_Company debit ledger provison Feb06_D2. Debtor Prov Summary" xfId="2121"/>
    <cellStyle name="_Company debit ledger provison Feb06_D3. Debtors - Top 10" xfId="2122"/>
    <cellStyle name="_Company debit ledger provison Feb06_D3. Debtors - Top 10_1" xfId="2123"/>
    <cellStyle name="_Company debit ledger provison Feb06_DEBTOR BOARD Report new format " xfId="2124"/>
    <cellStyle name="_Company debit ledger provison Feb06_Debtors - Aug 08 V1" xfId="2125"/>
    <cellStyle name="_Company debit ledger provison Feb06_Debtors Apr 08 V02" xfId="2126"/>
    <cellStyle name="_Company debit ledger provison Feb06_Debtors June'08 (New) V2" xfId="2127"/>
    <cellStyle name="_Company debit ledger provison Feb06_Debtors June'08 (New) V2_Debtors - Aug 08 V1" xfId="2128"/>
    <cellStyle name="_Company debit ledger provison Feb06_Debtors June'08 (New) V2_Graph" xfId="2129"/>
    <cellStyle name="_Company debit ledger provison Feb06_Debtors June'08 (New) V2_Pg 14 - Debtors - July 09 v1" xfId="2130"/>
    <cellStyle name="_Company debit ledger provison Feb06_Debtors June'08 (New) V2_Pg 14 - Debtors - July 09 v2" xfId="2131"/>
    <cellStyle name="_Company debit ledger provison Feb06_Debtors June'08 (New) V2_PNL - July 09" xfId="2132"/>
    <cellStyle name="_Company debit ledger provison Feb06_Debtors June'08 (New) V2_Sheet1" xfId="2133"/>
    <cellStyle name="_Company debit ledger provison Feb06_Debtors June'08 (New) V2_Sheet2" xfId="2134"/>
    <cellStyle name="_Company debit ledger provison Feb06_Debtors June'08 (old)" xfId="2135"/>
    <cellStyle name="_Company debit ledger provison Feb06_Debtors Mar 08 V01" xfId="2136"/>
    <cellStyle name="_Company debit ledger provison Feb06_Debtors May 08 V3" xfId="2137"/>
    <cellStyle name="_Company debit ledger provison Feb06_Debtors May 08 V4" xfId="2138"/>
    <cellStyle name="_Company debit ledger provison Feb06_Debtors VerJan 08" xfId="2139"/>
    <cellStyle name="_Company debit ledger provison Feb06_E1. Foreign Exchange" xfId="2140"/>
    <cellStyle name="_Company debit ledger provison Feb06_F1. Prepayments" xfId="2141"/>
    <cellStyle name="_Company debit ledger provison Feb06_F1. Prepayments_1" xfId="2142"/>
    <cellStyle name="_Company debit ledger provison Feb06_FCs Half Year End Audit G 2" xfId="2143"/>
    <cellStyle name="_Company debit ledger provison Feb06_Final Group Budget with Liberty Brendan" xfId="2144"/>
    <cellStyle name="_Company debit ledger provison Feb06_Final Group Budget without Liberty" xfId="2145"/>
    <cellStyle name="_Company debit ledger provison Feb06_Final Profit &amp; Loss BR Oct 08 NEW" xfId="2146"/>
    <cellStyle name="_Company debit ledger provison Feb06_Formated COA" xfId="2147"/>
    <cellStyle name="_Company debit ledger provison Feb06_FX template" xfId="2148"/>
    <cellStyle name="_Company debit ledger provison Feb06_GFR Checklist - Half Year Audit Dec 08" xfId="2149"/>
    <cellStyle name="_Company debit ledger provison Feb06_GFR Checklist and Audit Pack" xfId="2150"/>
    <cellStyle name="_Company debit ledger provison Feb06_GFR CHecklist Criteria (2)" xfId="2151"/>
    <cellStyle name="_Company debit ledger provison Feb06_GFR Checklist Nov 08" xfId="2152"/>
    <cellStyle name="_Company debit ledger provison Feb06_GFR Checklist -Year Audit June 2009 v1" xfId="2153"/>
    <cellStyle name="_Company debit ledger provison Feb06_GFR Checklist -Year Audit June 2009 v2" xfId="2154"/>
    <cellStyle name="_Company debit ledger provison Feb06_GFR New Test Checklist Nov 08" xfId="2155"/>
    <cellStyle name="_Company debit ledger provison Feb06_Graph" xfId="2156"/>
    <cellStyle name="_Company debit ledger provison Feb06_Group Budget 2008.2009" xfId="2157"/>
    <cellStyle name="_Company debit ledger provison Feb06_Group Budget 2008.2009 v2" xfId="2158"/>
    <cellStyle name="_Company debit ledger provison Feb06_Group Budget 2008.S FINAL" xfId="2159"/>
    <cellStyle name="_Company debit ledger provison Feb06_Group Budget Con PBT &amp; Ebit System v7" xfId="2160"/>
    <cellStyle name="_Company debit ledger provison Feb06_Group Forecast Sep 07" xfId="2161"/>
    <cellStyle name="_Company debit ledger provison Feb06_Group Profit &amp; Loss Jun 09" xfId="2162"/>
    <cellStyle name="_Company debit ledger provison Feb06_Half Year End Audit GFR Che" xfId="2163"/>
    <cellStyle name="_Company debit ledger provison Feb06_Half Year End Audit GFR Checklist2" xfId="2164"/>
    <cellStyle name="_Company debit ledger provison Feb06_Jan 08 - TCF Calcs" xfId="2165"/>
    <cellStyle name="_Company debit ledger provison Feb06_Jul 2008 GFR Checklist with variance analysis" xfId="2166"/>
    <cellStyle name="_Company debit ledger provison Feb06_K1. Annual Leave" xfId="2167"/>
    <cellStyle name="_Company debit ledger provison Feb06_K1. Annual Leave_1" xfId="2168"/>
    <cellStyle name="_Company debit ledger provison Feb06_KMP Disclosure Template" xfId="2169"/>
    <cellStyle name="_Company debit ledger provison Feb06_L1. Trade Creditors - 905" xfId="2170"/>
    <cellStyle name="_Company debit ledger provison Feb06_March 07 Checklist Chgs  (2)" xfId="2171"/>
    <cellStyle name="_Company debit ledger provison Feb06_May 08 GFR Checklist" xfId="2172"/>
    <cellStyle name="_Company debit ledger provison Feb06_May 10 Metals Consolidated FINAL" xfId="2173"/>
    <cellStyle name="_Company debit ledger provison Feb06_New GFR Checklist May 07" xfId="2174"/>
    <cellStyle name="_Company debit ledger provison Feb06_New GFR Checklist May 07_2008 YEnd Audit GFR Checklist - Module 2" xfId="2175"/>
    <cellStyle name="_Company debit ledger provison Feb06_New GFR Checklist May 07_2009 1-2YEnd Audit GFR Checklist - Module 1" xfId="2176"/>
    <cellStyle name="_Company debit ledger provison Feb06_New GFR Checklist May 07_2009 1-2YEnd Audit GFR Checklist - NEW" xfId="2177"/>
    <cellStyle name="_Company debit ledger provison Feb06_New GFR Checklist May 07_Debtor Prov Schedule Checklist (4)" xfId="2178"/>
    <cellStyle name="_Company debit ledger provison Feb06_New GFR Checklist May 07_GFR Checklist - Half Year Audit Dec 08" xfId="2179"/>
    <cellStyle name="_Company debit ledger provison Feb06_New GFR Checklist May 07_GFR Checklist Nov 08" xfId="2180"/>
    <cellStyle name="_Company debit ledger provison Feb06_New GFR Checklist May 07_GFR Checklist -Year Audit June 2009 v1" xfId="2181"/>
    <cellStyle name="_Company debit ledger provison Feb06_New GFR Checklist May 07_GFR Checklist -Year Audit June 2009 v2" xfId="2182"/>
    <cellStyle name="_Company debit ledger provison Feb06_New GFR Checklist May 07_GFR Checklist -Year Audit June 2009 v4" xfId="2183"/>
    <cellStyle name="_Company debit ledger provison Feb06_New GFR Checklist May 07_GFR New Test Checklist Nov 08" xfId="2184"/>
    <cellStyle name="_Company debit ledger provison Feb06_New GFR Checklist May 07_Half Year End Audit GFR Che" xfId="2185"/>
    <cellStyle name="_Company debit ledger provison Feb06_New GFR Checklist May 07_May 08 GFR Checklist" xfId="2186"/>
    <cellStyle name="_Company debit ledger provison Feb06_New GFR Checklist May 07_QLD Dec07 Half Year Audit Checklist" xfId="2187"/>
    <cellStyle name="_Company debit ledger provison Feb06_New GFR Checklist May 07_R. ADD Debtors csv" xfId="2188"/>
    <cellStyle name="_Company debit ledger provison Feb06_New GFR Checklist May 07_R. PNLBS YTD csv" xfId="2189"/>
    <cellStyle name="_Company debit ledger provison Feb06_New GFR Checklist May 07_Rev Rec Template (3)" xfId="2190"/>
    <cellStyle name="_Company debit ledger provison Feb06_New GFR Checklist May 07_TB Close List of Issues for Overseas" xfId="2191"/>
    <cellStyle name="_Company debit ledger provison Feb06_New GFR Checklist May 07_VAR. P&amp;L Detail" xfId="2192"/>
    <cellStyle name="_Company debit ledger provison Feb06_NZ Profit &amp; Loss Jun 09" xfId="2193"/>
    <cellStyle name="_Company debit ledger provison Feb06_O1. Commission Rec" xfId="2194"/>
    <cellStyle name="_Company debit ledger provison Feb06_O2. Turnover" xfId="2195"/>
    <cellStyle name="_Company debit ledger provison Feb06_O3. Staff Numbers" xfId="2196"/>
    <cellStyle name="_Company debit ledger provison Feb06_O4. Front End Staff Turnover" xfId="2197"/>
    <cellStyle name="_Company debit ledger provison Feb06_O5. Shop Numbers" xfId="2198"/>
    <cellStyle name="_Company debit ledger provison Feb06_P&amp;L and Balance Sheet Groupings 2" xfId="2199"/>
    <cellStyle name="_Company debit ledger provison Feb06_P&amp;L and Balance Sheet Groupings 2_Debtor Prov Schedule Checklist (4)" xfId="2200"/>
    <cellStyle name="_Company debit ledger provison Feb06_P&amp;L and Balance Sheet Groupings 2_GFR Checklist - Half Year Audit Dec 08" xfId="2201"/>
    <cellStyle name="_Company debit ledger provison Feb06_P&amp;L and Balance Sheet Groupings 2_GFR Checklist -Year Audit June 2009 v1" xfId="2202"/>
    <cellStyle name="_Company debit ledger provison Feb06_P&amp;L and Balance Sheet Groupings 2_GFR Checklist -Year Audit June 2009 v2" xfId="2203"/>
    <cellStyle name="_Company debit ledger provison Feb06_P&amp;L and Balance Sheet Groupings 2_GFR Checklist -Year Audit June 2009 v4" xfId="2204"/>
    <cellStyle name="_Company debit ledger provison Feb06_P&amp;L and Balance Sheet Groupings 2_R. ADD Debtors csv" xfId="2205"/>
    <cellStyle name="_Company debit ledger provison Feb06_P&amp;L and Balance Sheet Groupings 2_R. PNLBS YTD csv" xfId="2206"/>
    <cellStyle name="_Company debit ledger provison Feb06_P&amp;L and Balance Sheet Groupings 2_TB Close List of Issues for Overseas" xfId="2207"/>
    <cellStyle name="_Company debit ledger provison Feb06_P&amp;L and Balance Sheet Groupings 2_VAR. P&amp;L Detail" xfId="2208"/>
    <cellStyle name="_Company debit ledger provison Feb06_Pg 14 - Debtors - July 09 v1" xfId="2209"/>
    <cellStyle name="_Company debit ledger provison Feb06_Pg 14 - Debtors - July 09 v2" xfId="2210"/>
    <cellStyle name="_Company debit ledger provison Feb06_PNL - July 09" xfId="2211"/>
    <cellStyle name="_Company debit ledger provison Feb06_Profit &amp; Loss" xfId="2212"/>
    <cellStyle name="_Company debit ledger provison Feb06_Profit &amp; Loss BR July08" xfId="2213"/>
    <cellStyle name="_Company debit ledger provison Feb06_Profit &amp; Loss BR July08_C. Debtor Prov Summary" xfId="2214"/>
    <cellStyle name="_Company debit ledger provison Feb06_Profit &amp; Loss BR Oct 08 NEW" xfId="2215"/>
    <cellStyle name="_Company debit ledger provison Feb06_Profit &amp; Loss BR Oct 08 NEW- Liberty" xfId="2216"/>
    <cellStyle name="_Company debit ledger provison Feb06_Profit &amp; Loss_2011 1st Qtr Fcst - Blank Template" xfId="2217"/>
    <cellStyle name="_Company debit ledger provison Feb06_Profit &amp; Loss_Actual by Month (2)" xfId="2218"/>
    <cellStyle name="_Company debit ledger provison Feb06_Profit &amp; Loss_CFO Flash - Oct 08" xfId="2219"/>
    <cellStyle name="_Company debit ledger provison Feb06_Profit &amp; Loss_Control" xfId="2220"/>
    <cellStyle name="_Company debit ledger provison Feb06_Profit &amp; Loss_Final Group Budget with Liberty Brendan" xfId="2221"/>
    <cellStyle name="_Company debit ledger provison Feb06_Profit &amp; Loss_Group Budget Con PBT &amp; Ebit System v2" xfId="2222"/>
    <cellStyle name="_Company debit ledger provison Feb06_Profit &amp; Loss_Group Budget Con PBT &amp; Ebit System v3" xfId="2223"/>
    <cellStyle name="_Company debit ledger provison Feb06_Profit &amp; Loss_Group Budget Con PBT &amp; Ebit System v4" xfId="2224"/>
    <cellStyle name="_Company debit ledger provison Feb06_Profit &amp; Loss_Group Budget PBT TempE vs System v2" xfId="2225"/>
    <cellStyle name="_Company debit ledger provison Feb06_Profit &amp; Loss_Group Results Jan 09 Act" xfId="2226"/>
    <cellStyle name="_Company debit ledger provison Feb06_Profit &amp; Loss_Group Results Jun 08 Act v2" xfId="2227"/>
    <cellStyle name="_Company debit ledger provison Feb06_Profit &amp; Loss_Group Results Jun 08 Est v2" xfId="2228"/>
    <cellStyle name="_Company debit ledger provison Feb06_Profit &amp; Loss_Group Results May 08 Est" xfId="2229"/>
    <cellStyle name="_Company debit ledger provison Feb06_Profit &amp; Loss_Group Results Nov 08 Act V1" xfId="2230"/>
    <cellStyle name="_Company debit ledger provison Feb06_Profit &amp; Loss_Group Results Oct 08 Est" xfId="2231"/>
    <cellStyle name="_Company debit ledger provison Feb06_Profit &amp; Loss_Group Results Sept 08 Act NEW" xfId="2232"/>
    <cellStyle name="_Company debit ledger provison Feb06_Profit &amp; Loss_May 10 Metals Consolidated FINAL" xfId="2233"/>
    <cellStyle name="_Company debit ledger provison Feb06_Profit &amp; Loss_Prior Year by Month" xfId="2234"/>
    <cellStyle name="_Company debit ledger provison Feb06_Profit &amp; Loss_QueryAnalysis_BR_FYR_bm" xfId="2235"/>
    <cellStyle name="_Company debit ledger provison Feb06_Profit &amp; Loss_QueryAnalysis_BR_FYR_bmv2" xfId="2236"/>
    <cellStyle name="_Company debit ledger provison Feb06_Profit &amp; Loss_QueryAnalysis_BR_FYR_ver1" xfId="2237"/>
    <cellStyle name="_Company debit ledger provison Feb06_Profit &amp; Loss_QueryAnalysis_BR_FYR_ver2" xfId="2238"/>
    <cellStyle name="_Company debit ledger provison Feb06_Profit &amp; Loss_Sheet1" xfId="2239"/>
    <cellStyle name="_Company debit ledger provison Feb06_Profit &amp; Loss_Summary Report" xfId="2240"/>
    <cellStyle name="_Company debit ledger provison Feb06_Profit &amp; Loss_Summary Report Actual" xfId="2241"/>
    <cellStyle name="_Company debit ledger provison Feb06_Profit &amp; Loss_Turnover &amp; Comm Sep 08" xfId="2242"/>
    <cellStyle name="_Company debit ledger provison Feb06_Profit &amp; Loss_Turnover &amp; Comm Sep 08 NEW" xfId="2243"/>
    <cellStyle name="_Company debit ledger provison Feb06_Profit &amp; Loss_Turnover &amp; Comm Sep 08 NEW_VAR. P&amp;L Detail" xfId="2244"/>
    <cellStyle name="_Company debit ledger provison Feb06_Profit &amp; Loss_Turnover &amp; Comm Sep 08_VAR. P&amp;L Detail" xfId="2245"/>
    <cellStyle name="_Company debit ledger provison Feb06_Profit &amp; Loss_Vision - FYR - May 09 Est" xfId="2246"/>
    <cellStyle name="_Company debit ledger provison Feb06_Proforma" xfId="2247"/>
    <cellStyle name="_Company debit ledger provison Feb06_Proforma 3" xfId="2248"/>
    <cellStyle name="_Company debit ledger provison Feb06_Proforma 3_Actual by Month (2)" xfId="2249"/>
    <cellStyle name="_Company debit ledger provison Feb06_Proforma 3_Balance Sheet  - Dec 08 v1" xfId="2250"/>
    <cellStyle name="_Company debit ledger provison Feb06_Proforma 3_Balance Sheet  - June'08 - V2" xfId="2251"/>
    <cellStyle name="_Company debit ledger provison Feb06_Proforma 3_C. Debtor Prov Summary" xfId="2252"/>
    <cellStyle name="_Company debit ledger provison Feb06_Proforma 3_CFO Flash - Oct 08" xfId="2253"/>
    <cellStyle name="_Company debit ledger provison Feb06_Proforma 3_Control" xfId="2254"/>
    <cellStyle name="_Company debit ledger provison Feb06_Proforma 3_Final Group Budget with Liberty Brendan" xfId="2255"/>
    <cellStyle name="_Company debit ledger provison Feb06_Proforma 3_Final Group Budget without Liberty" xfId="2256"/>
    <cellStyle name="_Company debit ledger provison Feb06_Proforma 3_Final Profit &amp; Loss BR Oct 08 NEW" xfId="2257"/>
    <cellStyle name="_Company debit ledger provison Feb06_Proforma 3_Group Budget 2008.2009" xfId="2258"/>
    <cellStyle name="_Company debit ledger provison Feb06_Proforma 3_Group Budget 2008.2009 v10 Pre 16-6-08" xfId="2259"/>
    <cellStyle name="_Company debit ledger provison Feb06_Proforma 3_Group Budget 2008.2009 v2" xfId="2260"/>
    <cellStyle name="_Company debit ledger provison Feb06_Proforma 3_Group Budget 2008.S FINAL" xfId="2261"/>
    <cellStyle name="_Company debit ledger provison Feb06_Proforma 3_Group Budget Con PBT &amp; Ebit System v2" xfId="2262"/>
    <cellStyle name="_Company debit ledger provison Feb06_Proforma 3_Group Budget Con PBT &amp; Ebit System v3" xfId="2263"/>
    <cellStyle name="_Company debit ledger provison Feb06_Proforma 3_Group Budget Con PBT &amp; Ebit System v4" xfId="2264"/>
    <cellStyle name="_Company debit ledger provison Feb06_Proforma 3_Group Budget Con PBT &amp; Ebit System v7" xfId="2265"/>
    <cellStyle name="_Company debit ledger provison Feb06_Proforma 3_Group Budget PBT TempE vs System v2" xfId="2266"/>
    <cellStyle name="_Company debit ledger provison Feb06_Proforma 3_Group Profit &amp; Loss Jun 09" xfId="2267"/>
    <cellStyle name="_Company debit ledger provison Feb06_Proforma 3_Group Profit &amp; Loss Jun 09 v2" xfId="2268"/>
    <cellStyle name="_Company debit ledger provison Feb06_Proforma 3_Group Results Jan 09 Act" xfId="2269"/>
    <cellStyle name="_Company debit ledger provison Feb06_Proforma 3_Group Results Jun 08 Act v2" xfId="2270"/>
    <cellStyle name="_Company debit ledger provison Feb06_Proforma 3_Group Results Jun 08 Est v2" xfId="2271"/>
    <cellStyle name="_Company debit ledger provison Feb06_Proforma 3_Group Results May 08 Est" xfId="2272"/>
    <cellStyle name="_Company debit ledger provison Feb06_Proforma 3_Group Results Nov 08 Act V1" xfId="2273"/>
    <cellStyle name="_Company debit ledger provison Feb06_Proforma 3_Group Results Oct 08 Est" xfId="2274"/>
    <cellStyle name="_Company debit ledger provison Feb06_Proforma 3_Group Results Sept 08 Act NEW" xfId="2275"/>
    <cellStyle name="_Company debit ledger provison Feb06_Proforma 3_Jan 08 - TCF Calcs" xfId="2276"/>
    <cellStyle name="_Company debit ledger provison Feb06_Proforma 3_NZ Profit &amp; Loss Jun 09" xfId="2277"/>
    <cellStyle name="_Company debit ledger provison Feb06_Proforma 3_Prior Year by Month" xfId="2278"/>
    <cellStyle name="_Company debit ledger provison Feb06_Proforma 3_Profit &amp; Loss BR June08" xfId="2279"/>
    <cellStyle name="_Company debit ledger provison Feb06_Proforma 3_Profit &amp; Loss BR Nov 08" xfId="2280"/>
    <cellStyle name="_Company debit ledger provison Feb06_Proforma 3_Profit &amp; Loss BR Oct 08 NEW" xfId="2281"/>
    <cellStyle name="_Company debit ledger provison Feb06_Proforma 3_Profit &amp; Loss BR Oct 08 NEW- Liberty" xfId="2282"/>
    <cellStyle name="_Company debit ledger provison Feb06_Proforma 3_QueryAnalysis_BR_FYR_bm" xfId="2283"/>
    <cellStyle name="_Company debit ledger provison Feb06_Proforma 3_QueryAnalysis_BR_FYR_bmv2" xfId="2284"/>
    <cellStyle name="_Company debit ledger provison Feb06_Proforma 3_QueryAnalysis_BR_FYR_ver1" xfId="2285"/>
    <cellStyle name="_Company debit ledger provison Feb06_Proforma 3_QueryAnalysis_BR_FYR_ver2" xfId="2286"/>
    <cellStyle name="_Company debit ledger provison Feb06_Proforma 3_Sheet1" xfId="2287"/>
    <cellStyle name="_Company debit ledger provison Feb06_Proforma 3_Sheet1_1" xfId="2288"/>
    <cellStyle name="_Company debit ledger provison Feb06_Proforma 3_Sheet2" xfId="2289"/>
    <cellStyle name="_Company debit ledger provison Feb06_Proforma 3_Staff Numbers Template Oct TEST After Rest" xfId="2290"/>
    <cellStyle name="_Company debit ledger provison Feb06_Proforma 3_Summary Report" xfId="2291"/>
    <cellStyle name="_Company debit ledger provison Feb06_Proforma 3_Summary Report Actual" xfId="2292"/>
    <cellStyle name="_Company debit ledger provison Feb06_Proforma 3_TCF Calcs (V1_0) - Feb'08" xfId="2293"/>
    <cellStyle name="_Company debit ledger provison Feb06_Proforma 3_Turnover &amp; Comm Sep 08" xfId="2294"/>
    <cellStyle name="_Company debit ledger provison Feb06_Proforma 3_Turnover &amp; Comm Sep 08 NEW" xfId="2295"/>
    <cellStyle name="_Company debit ledger provison Feb06_Proforma 3_Turnover &amp; Comm Sep 08 NEW_VAR. P&amp;L Detail" xfId="2296"/>
    <cellStyle name="_Company debit ledger provison Feb06_Proforma 3_Turnover &amp; Comm Sep 08_VAR. P&amp;L Detail" xfId="2297"/>
    <cellStyle name="_Company debit ledger provison Feb06_Proforma 3_Vision - FYR - May 09 Est" xfId="2298"/>
    <cellStyle name="_Company debit ledger provison Feb06_Proforma budget 08" xfId="2299"/>
    <cellStyle name="_Company debit ledger provison Feb06_Proforma budget 08 V2" xfId="2300"/>
    <cellStyle name="_Company debit ledger provison Feb06_Proforma budget 08 V2_C. Debtor Prov Summary" xfId="2301"/>
    <cellStyle name="_Company debit ledger provison Feb06_Proforma budget 08_C. Debtor Prov Summary" xfId="2302"/>
    <cellStyle name="_Company debit ledger provison Feb06_Proforma_2011 1st Qtr Fcst - Blank Template" xfId="2303"/>
    <cellStyle name="_Company debit ledger provison Feb06_Proforma_May 10 Metals Consolidated FINAL" xfId="2304"/>
    <cellStyle name="_Company debit ledger provison Feb06_Proforma_Turnover &amp; Comm Sep 08" xfId="2305"/>
    <cellStyle name="_Company debit ledger provison Feb06_Proforma_Turnover &amp; Comm Sep 08 NEW" xfId="2306"/>
    <cellStyle name="_Company debit ledger provison Feb06_Proforma_Turnover &amp; Comm Sep 08 NEW_VAR. P&amp;L Detail" xfId="2307"/>
    <cellStyle name="_Company debit ledger provison Feb06_Proforma_Turnover &amp; Comm Sep 08_VAR. P&amp;L Detail" xfId="2308"/>
    <cellStyle name="_Company debit ledger provison Feb06_QLD Dec07 Half Year Audit Checklist" xfId="2309"/>
    <cellStyle name="_Company debit ledger provison Feb06_Rev Rec Template (3)" xfId="2310"/>
    <cellStyle name="_Company debit ledger provison Feb06_Revised attestation" xfId="2311"/>
    <cellStyle name="_Company debit ledger provison Feb06_S1. P&amp;L Detail - PY" xfId="2312"/>
    <cellStyle name="_Company debit ledger provison Feb06_Sheet1" xfId="2313"/>
    <cellStyle name="_Company debit ledger provison Feb06_Sheet2" xfId="2314"/>
    <cellStyle name="_Company debit ledger provison Feb06_Staff Numbers Template Oct TEST After Rest" xfId="2315"/>
    <cellStyle name="_Company debit ledger provison Feb06_TABLE" xfId="2316"/>
    <cellStyle name="_Company debit ledger provison Feb06_TB Close List of Issues for Overseas" xfId="2317"/>
    <cellStyle name="_Company debit ledger provison Feb06_TCF Calcs (V1_0) - Feb'08" xfId="2318"/>
    <cellStyle name="_Company debit ledger provison Feb06_VAR. P&amp;L Detail" xfId="2319"/>
    <cellStyle name="_Company debit ledger provison Feb06_Year End Audit GFR Checklist" xfId="2320"/>
    <cellStyle name="_Conference area bud templat" xfId="2321"/>
    <cellStyle name="_Copy of FCA Half Year Audit" xfId="2322"/>
    <cellStyle name="_Copy of FCA Half Year Audit_C. Debtor Prov Summary" xfId="2323"/>
    <cellStyle name="_Country support account templates" xfId="2324"/>
    <cellStyle name="_DEBTER PROVISION JUN 05" xfId="2325"/>
    <cellStyle name="_DEBTER PROVISION JUN 05_C. Debtor Prov Summary" xfId="2326"/>
    <cellStyle name="_DEBTOR BOARD Report new format " xfId="2327"/>
    <cellStyle name="_DEBTOR BOARD Report new format _Debtors - Aug 08 V1" xfId="2328"/>
    <cellStyle name="_DEBTOR BOARD Report new format _Graph" xfId="2329"/>
    <cellStyle name="_DEBTOR BOARD Report new format _Pg 14 - Debtors - July 09 v1" xfId="2330"/>
    <cellStyle name="_DEBTOR BOARD Report new format _Pg 14 - Debtors - July 09 v2" xfId="2331"/>
    <cellStyle name="_DEBTOR BOARD Report new format _PNL - July 09" xfId="2332"/>
    <cellStyle name="_DEBTOR BOARD Report new format _Sheet1" xfId="2333"/>
    <cellStyle name="_DEBTOR BOARD Report new format _Sheet2" xfId="2334"/>
    <cellStyle name="_Debtors - Aug 08 V1" xfId="2335"/>
    <cellStyle name="_debtors ageing 30 04 07" xfId="2336"/>
    <cellStyle name="_Debtors Ageing 31 05 2007" xfId="2337"/>
    <cellStyle name="_Debtors Aging Report AUG " xfId="2338"/>
    <cellStyle name="_Debtors Dec06 after audit" xfId="2339"/>
    <cellStyle name="_Debtors Dec06 after audit_C. Debtor Prov Summary" xfId="2340"/>
    <cellStyle name="_Dec 06 - AUDIT CHECKLIST (4)" xfId="2341"/>
    <cellStyle name="_Dec 06 - AUDIT CHECKLIST (4) (2)" xfId="2342"/>
    <cellStyle name="_Expenses Summmary-0804" xfId="2343"/>
    <cellStyle name="_Expenses Summmary-0804_Balance Sheet  - June'08 - V2" xfId="2344"/>
    <cellStyle name="_Expenses Summmary-0804_C. Debtor Prov Summary" xfId="2345"/>
    <cellStyle name="_Expenses Summmary-0804_CFO Flash - Oct 08" xfId="2346"/>
    <cellStyle name="_Expenses Summmary-0804_Debtor Prov Schedule Checklist (4)" xfId="2347"/>
    <cellStyle name="_Expenses Summmary-0804_Debtors - Aug 08 V1" xfId="2348"/>
    <cellStyle name="_Expenses Summmary-0804_Final Group Budget with Liberty Brendan" xfId="2349"/>
    <cellStyle name="_Expenses Summmary-0804_Final Profit &amp; Loss BR Oct 08 NEW" xfId="2350"/>
    <cellStyle name="_Expenses Summmary-0804_GFR Checklist -Year Audit June 2009 v2" xfId="2351"/>
    <cellStyle name="_Expenses Summmary-0804_GFR Checklist -Year Audit June 2009 v4" xfId="2352"/>
    <cellStyle name="_Expenses Summmary-0804_Graph" xfId="2353"/>
    <cellStyle name="_Expenses Summmary-0804_Group Budget Con PBT &amp; Ebit System v2" xfId="2354"/>
    <cellStyle name="_Expenses Summmary-0804_Group Budget Con PBT &amp; Ebit System v3" xfId="2355"/>
    <cellStyle name="_Expenses Summmary-0804_Group Budget Con PBT &amp; Ebit System v4" xfId="2356"/>
    <cellStyle name="_Expenses Summmary-0804_Group Budget PBT TempE vs System v2" xfId="2357"/>
    <cellStyle name="_Expenses Summmary-0804_Group Profit &amp; Loss Jun 09 v2" xfId="2358"/>
    <cellStyle name="_Expenses Summmary-0804_Group Results Jun 08 Act v2" xfId="2359"/>
    <cellStyle name="_Expenses Summmary-0804_Group Results Jun 08 Est v2" xfId="2360"/>
    <cellStyle name="_Expenses Summmary-0804_Group Results May 08 Est" xfId="2361"/>
    <cellStyle name="_Expenses Summmary-0804_Pg 14 - Debtors - July 09 v1" xfId="2362"/>
    <cellStyle name="_Expenses Summmary-0804_Pg 14 - Debtors - July 09 v2" xfId="2363"/>
    <cellStyle name="_Expenses Summmary-0804_PNL - July 09" xfId="2364"/>
    <cellStyle name="_Expenses Summmary-0804_Profit &amp; Loss BR June08" xfId="2365"/>
    <cellStyle name="_Expenses Summmary-0804_R. ADD Debtors csv" xfId="2366"/>
    <cellStyle name="_Expenses Summmary-0804_R. PNLBS YTD csv" xfId="2367"/>
    <cellStyle name="_Expenses Summmary-0804_TB Close List of Issues for Overseas" xfId="2368"/>
    <cellStyle name="_Expenses Summmary-0804_VAR. P&amp;L Detail" xfId="2369"/>
    <cellStyle name="_FCA Half Year Audit Checkli" xfId="2370"/>
    <cellStyle name="_FCA Half Year Audit Checkli_C. Debtor Prov Summary" xfId="2371"/>
    <cellStyle name="_FCB Actuals" xfId="2372"/>
    <cellStyle name="_FCB Actuals_01. Chart of Accounts Feb08" xfId="2373"/>
    <cellStyle name="_FCB Actuals_01. Chart of Accounts Feb08_2008 YEnd Audit GFR Checklist - Module 2" xfId="2374"/>
    <cellStyle name="_FCB Actuals_01. Chart of Accounts Feb08_2009 1-2YEnd Audit GFR Checklist - Module 1" xfId="2375"/>
    <cellStyle name="_FCB Actuals_01. Chart of Accounts Feb08_2009 1-2YEnd Audit GFR Checklist - NEW" xfId="2376"/>
    <cellStyle name="_FCB Actuals_01. Chart of Accounts Feb08_Debtor Prov Schedule Checklist (4)" xfId="2377"/>
    <cellStyle name="_FCB Actuals_01. Chart of Accounts Feb08_GFR Checklist - Half Year Audit Dec 08" xfId="2378"/>
    <cellStyle name="_FCB Actuals_01. Chart of Accounts Feb08_GFR Checklist Nov 08" xfId="2379"/>
    <cellStyle name="_FCB Actuals_01. Chart of Accounts Feb08_GFR Checklist -Year Audit June 2009 v1" xfId="2380"/>
    <cellStyle name="_FCB Actuals_01. Chart of Accounts Feb08_GFR Checklist -Year Audit June 2009 v2" xfId="2381"/>
    <cellStyle name="_FCB Actuals_01. Chart of Accounts Feb08_GFR Checklist -Year Audit June 2009 v4" xfId="2382"/>
    <cellStyle name="_FCB Actuals_01. Chart of Accounts Feb08_GFR New Test Checklist Nov 08" xfId="2383"/>
    <cellStyle name="_FCB Actuals_01. Chart of Accounts Feb08_May 08 GFR Checklist" xfId="2384"/>
    <cellStyle name="_FCB Actuals_01. Chart of Accounts Feb08_R. ADD Debtors csv" xfId="2385"/>
    <cellStyle name="_FCB Actuals_01. Chart of Accounts Feb08_R. PNLBS YTD csv" xfId="2386"/>
    <cellStyle name="_FCB Actuals_01. Chart of Accounts Feb08_Rev Rec Template (3)" xfId="2387"/>
    <cellStyle name="_FCB Actuals_01. Chart of Accounts Feb08_TB Close List of Issues for Overseas" xfId="2388"/>
    <cellStyle name="_FCB Actuals_01. Chart of Accounts Feb08_VAR. P&amp;L Detail" xfId="2389"/>
    <cellStyle name="_FCB Actuals_01. Chart of Accounts Sep 07" xfId="2390"/>
    <cellStyle name="_FCB Actuals_01. Chart of Accounts Sep 07_C3. General Cash by T3" xfId="2391"/>
    <cellStyle name="_FCB Actuals_01. Chart of Accounts Sep 07_C3. General Cash by T3_1" xfId="2392"/>
    <cellStyle name="_FCB Actuals_01. Chart of Accounts Sep 07_C4. Client Cash by T2" xfId="2393"/>
    <cellStyle name="_FCB Actuals_01. Chart of Accounts Sep 07_C4. Client Cash by T2_1" xfId="2394"/>
    <cellStyle name="_FCB Actuals_01. Chart of Accounts Sep 07_D2. Debtor Prov Summary" xfId="2395"/>
    <cellStyle name="_FCB Actuals_01. Chart of Accounts Sep 07_D3. Debtors - Top 10" xfId="2396"/>
    <cellStyle name="_FCB Actuals_01. Chart of Accounts Sep 07_D3. Debtors - Top 10_1" xfId="2397"/>
    <cellStyle name="_FCB Actuals_01. Chart of Accounts Sep 07_E1. Foreign Exchange" xfId="2398"/>
    <cellStyle name="_FCB Actuals_01. Chart of Accounts Sep 07_F1. Prepayments" xfId="2399"/>
    <cellStyle name="_FCB Actuals_01. Chart of Accounts Sep 07_F1. Prepayments_1" xfId="2400"/>
    <cellStyle name="_FCB Actuals_01. Chart of Accounts Sep 07_K1. Annual Leave" xfId="2401"/>
    <cellStyle name="_FCB Actuals_01. Chart of Accounts Sep 07_K1. Annual Leave_1" xfId="2402"/>
    <cellStyle name="_FCB Actuals_01. Chart of Accounts Sep 07_O3. Staff Numbers" xfId="2403"/>
    <cellStyle name="_FCB Actuals_01. Chart of Accounts Sep 07_O4. Front End Staff Turnover" xfId="2404"/>
    <cellStyle name="_FCB Actuals_2008 YEnd Audit GFR Checklist - Module 2" xfId="2405"/>
    <cellStyle name="_FCB Actuals_2009 1-2YEnd Audit GFR Checklist - Module 1" xfId="2406"/>
    <cellStyle name="_FCB Actuals_2009 1-2YEnd Audit GFR Checklist - NEW" xfId="2407"/>
    <cellStyle name="_FCB Actuals_2011 1st Qtr Fcst - Blank Template" xfId="2408"/>
    <cellStyle name="_FCB Actuals_Balance Sheet  - Dec 08 v1" xfId="2409"/>
    <cellStyle name="_FCB Actuals_Balance Sheet  - June'08 - V2" xfId="2410"/>
    <cellStyle name="_FCB Actuals_Balance Sheet Oct 07 - Flanno" xfId="2411"/>
    <cellStyle name="_FCB Actuals_Balance Sheet Oct 07 - Flanno_C. Debtor Prov Summary" xfId="2412"/>
    <cellStyle name="_FCB Actuals_C. Debtor Prov Summary" xfId="2413"/>
    <cellStyle name="_FCB Actuals_CofA STAGE" xfId="2414"/>
    <cellStyle name="_FCB Actuals_Copy of LEISURE TEMPLATE" xfId="2415"/>
    <cellStyle name="_FCB Actuals_Copy of LEISURE TEMPLATE_C. Debtor Prov Summary" xfId="2416"/>
    <cellStyle name="_FCB Actuals_Cover Pages2" xfId="2417"/>
    <cellStyle name="_FCB Actuals_Cover Pages2_Final Group Budget with Liberty Brendan" xfId="2418"/>
    <cellStyle name="_FCB Actuals_Cover Pages2_Final Group Budget without Liberty" xfId="2419"/>
    <cellStyle name="_FCB Actuals_Cover Pages2_Group Budget 2008.2009" xfId="2420"/>
    <cellStyle name="_FCB Actuals_Cover Pages2_Group Budget 2008.2009 v2" xfId="2421"/>
    <cellStyle name="_FCB Actuals_Cover Pages2_Group Budget 2008.S FINAL" xfId="2422"/>
    <cellStyle name="_FCB Actuals_Cover Pages2_Group Budget Con PBT &amp; Ebit System v7" xfId="2423"/>
    <cellStyle name="_FCB Actuals_Debtor Prov Schedule Checklist (4)" xfId="2424"/>
    <cellStyle name="_FCB Actuals_Final Group Budget with Liberty Brendan" xfId="2425"/>
    <cellStyle name="_FCB Actuals_Final Group Budget without Liberty" xfId="2426"/>
    <cellStyle name="_FCB Actuals_Final Profit &amp; Loss BR Oct 08 NEW" xfId="2427"/>
    <cellStyle name="_FCB Actuals_Formated COA" xfId="2428"/>
    <cellStyle name="_FCB Actuals_FYR Estimate June 2007 10 Jul" xfId="2429"/>
    <cellStyle name="_FCB Actuals_FYR Estimate June 2007 10 Jul_2011 1st Qtr Fcst - Blank Template" xfId="2430"/>
    <cellStyle name="_FCB Actuals_FYR Estimate June 2007 10 Jul_Actual by Month (2)" xfId="2431"/>
    <cellStyle name="_FCB Actuals_FYR Estimate June 2007 10 Jul_CFO Flash - Oct 08" xfId="2432"/>
    <cellStyle name="_FCB Actuals_FYR Estimate June 2007 10 Jul_Control" xfId="2433"/>
    <cellStyle name="_FCB Actuals_FYR Estimate June 2007 10 Jul_Final Group Budget with Liberty Brendan" xfId="2434"/>
    <cellStyle name="_FCB Actuals_FYR Estimate June 2007 10 Jul_Group Budget Con PBT &amp; Ebit System v2" xfId="2435"/>
    <cellStyle name="_FCB Actuals_FYR Estimate June 2007 10 Jul_Group Budget Con PBT &amp; Ebit System v3" xfId="2436"/>
    <cellStyle name="_FCB Actuals_FYR Estimate June 2007 10 Jul_Group Budget Con PBT &amp; Ebit System v4" xfId="2437"/>
    <cellStyle name="_FCB Actuals_FYR Estimate June 2007 10 Jul_Group Budget PBT TempE vs System v2" xfId="2438"/>
    <cellStyle name="_FCB Actuals_FYR Estimate June 2007 10 Jul_Group Results Jan 09 Act" xfId="2439"/>
    <cellStyle name="_FCB Actuals_FYR Estimate June 2007 10 Jul_Group Results Jun 08 Act v2" xfId="2440"/>
    <cellStyle name="_FCB Actuals_FYR Estimate June 2007 10 Jul_Group Results Jun 08 Est v2" xfId="2441"/>
    <cellStyle name="_FCB Actuals_FYR Estimate June 2007 10 Jul_Group Results May 08 Est" xfId="2442"/>
    <cellStyle name="_FCB Actuals_FYR Estimate June 2007 10 Jul_Group Results Nov 08 Act V1" xfId="2443"/>
    <cellStyle name="_FCB Actuals_FYR Estimate June 2007 10 Jul_Group Results Oct 08 Est" xfId="2444"/>
    <cellStyle name="_FCB Actuals_FYR Estimate June 2007 10 Jul_Group Results Sept 08 Act NEW" xfId="2445"/>
    <cellStyle name="_FCB Actuals_FYR Estimate June 2007 10 Jul_May 10 Metals Consolidated FINAL" xfId="2446"/>
    <cellStyle name="_FCB Actuals_FYR Estimate June 2007 10 Jul_Prior Year by Month" xfId="2447"/>
    <cellStyle name="_FCB Actuals_FYR Estimate June 2007 10 Jul_QueryAnalysis_BR_FYR_bm" xfId="2448"/>
    <cellStyle name="_FCB Actuals_FYR Estimate June 2007 10 Jul_QueryAnalysis_BR_FYR_bmv2" xfId="2449"/>
    <cellStyle name="_FCB Actuals_FYR Estimate June 2007 10 Jul_QueryAnalysis_BR_FYR_ver1" xfId="2450"/>
    <cellStyle name="_FCB Actuals_FYR Estimate June 2007 10 Jul_QueryAnalysis_BR_FYR_ver2" xfId="2451"/>
    <cellStyle name="_FCB Actuals_FYR Estimate June 2007 10 Jul_Sheet1" xfId="2452"/>
    <cellStyle name="_FCB Actuals_FYR Estimate June 2007 10 Jul_Summary Report" xfId="2453"/>
    <cellStyle name="_FCB Actuals_FYR Estimate June 2007 10 Jul_Summary Report Actual" xfId="2454"/>
    <cellStyle name="_FCB Actuals_FYR Estimate June 2007 10 Jul_Turnover &amp; Comm Sep 08" xfId="2455"/>
    <cellStyle name="_FCB Actuals_FYR Estimate June 2007 10 Jul_Turnover &amp; Comm Sep 08 NEW" xfId="2456"/>
    <cellStyle name="_FCB Actuals_FYR Estimate June 2007 10 Jul_Turnover &amp; Comm Sep 08 NEW_VAR. P&amp;L Detail" xfId="2457"/>
    <cellStyle name="_FCB Actuals_FYR Estimate June 2007 10 Jul_Turnover &amp; Comm Sep 08_VAR. P&amp;L Detail" xfId="2458"/>
    <cellStyle name="_FCB Actuals_FYR Estimate June 2007 10 Jul_Vision - FYR - May 09 Est" xfId="2459"/>
    <cellStyle name="_FCB Actuals_GFR Checklist - Half Year Audit Dec 08" xfId="2460"/>
    <cellStyle name="_FCB Actuals_GFR Checklist Nov 08" xfId="2461"/>
    <cellStyle name="_FCB Actuals_GFR Checklist -Year Audit June 2009 v1" xfId="2462"/>
    <cellStyle name="_FCB Actuals_GFR Checklist -Year Audit June 2009 v2" xfId="2463"/>
    <cellStyle name="_FCB Actuals_GFR Checklist -Year Audit June 2009 v4" xfId="2464"/>
    <cellStyle name="_FCB Actuals_GFR New Test Checklist Nov 08" xfId="2465"/>
    <cellStyle name="_FCB Actuals_Group Budget 2008.2009" xfId="2466"/>
    <cellStyle name="_FCB Actuals_Group Budget 2008.2009 v2" xfId="2467"/>
    <cellStyle name="_FCB Actuals_Group Budget 2008.S FINAL" xfId="2468"/>
    <cellStyle name="_FCB Actuals_Group Budget Con PBT &amp; Ebit System v7" xfId="2469"/>
    <cellStyle name="_FCB Actuals_Group Forecast Sep 07" xfId="2470"/>
    <cellStyle name="_FCB Actuals_Group Profit &amp; Loss Jun 09" xfId="2471"/>
    <cellStyle name="_FCB Actuals_Half Year End Audit GFR Che" xfId="2472"/>
    <cellStyle name="_FCB Actuals_Jan 08 - TCF Calcs" xfId="2473"/>
    <cellStyle name="_FCB Actuals_May 08 GFR Checklist" xfId="2474"/>
    <cellStyle name="_FCB Actuals_May 10 Metals Consolidated FINAL" xfId="2475"/>
    <cellStyle name="_FCB Actuals_NZ Profit &amp; Loss Jun 09" xfId="2476"/>
    <cellStyle name="_FCB Actuals_NZ Scorecard Reporting Suite" xfId="2477"/>
    <cellStyle name="_FCB Actuals_NZ Scorecard Reporting Suite_C. Debtor Prov Summary" xfId="2478"/>
    <cellStyle name="_FCB Actuals_P&amp;L and Balance Sheet Groupings 2" xfId="2479"/>
    <cellStyle name="_FCB Actuals_P&amp;L and Balance Sheet Groupings 2_Debtor Prov Schedule Checklist (4)" xfId="2480"/>
    <cellStyle name="_FCB Actuals_P&amp;L and Balance Sheet Groupings 2_GFR Checklist - Half Year Audit Dec 08" xfId="2481"/>
    <cellStyle name="_FCB Actuals_P&amp;L and Balance Sheet Groupings 2_GFR Checklist -Year Audit June 2009 v1" xfId="2482"/>
    <cellStyle name="_FCB Actuals_P&amp;L and Balance Sheet Groupings 2_GFR Checklist -Year Audit June 2009 v2" xfId="2483"/>
    <cellStyle name="_FCB Actuals_P&amp;L and Balance Sheet Groupings 2_GFR Checklist -Year Audit June 2009 v4" xfId="2484"/>
    <cellStyle name="_FCB Actuals_P&amp;L and Balance Sheet Groupings 2_R. ADD Debtors csv" xfId="2485"/>
    <cellStyle name="_FCB Actuals_P&amp;L and Balance Sheet Groupings 2_R. PNLBS YTD csv" xfId="2486"/>
    <cellStyle name="_FCB Actuals_P&amp;L and Balance Sheet Groupings 2_TB Close List of Issues for Overseas" xfId="2487"/>
    <cellStyle name="_FCB Actuals_P&amp;L and Balance Sheet Groupings 2_VAR. P&amp;L Detail" xfId="2488"/>
    <cellStyle name="_FCB Actuals_Peopleworks Actual Jan" xfId="2489"/>
    <cellStyle name="_FCB Actuals_Peopleworks Actual Jan_C. Debtor Prov Summary" xfId="2490"/>
    <cellStyle name="_FCB Actuals_Peopleworks Actuals Feb" xfId="2491"/>
    <cellStyle name="_FCB Actuals_Peopleworks Actuals Feb_C. Debtor Prov Summary" xfId="2492"/>
    <cellStyle name="_FCB Actuals_Profit &amp; Loss" xfId="2493"/>
    <cellStyle name="_FCB Actuals_Profit &amp; Loss BR July08" xfId="2494"/>
    <cellStyle name="_FCB Actuals_Profit &amp; Loss BR July08_C. Debtor Prov Summary" xfId="2495"/>
    <cellStyle name="_FCB Actuals_Profit &amp; Loss BR Oct 08 NEW" xfId="2496"/>
    <cellStyle name="_FCB Actuals_Profit &amp; Loss BR Oct 08 NEW- Liberty" xfId="2497"/>
    <cellStyle name="_FCB Actuals_Profit &amp; Loss_2011 1st Qtr Fcst - Blank Template" xfId="2498"/>
    <cellStyle name="_FCB Actuals_Profit &amp; Loss_Actual by Month (2)" xfId="2499"/>
    <cellStyle name="_FCB Actuals_Profit &amp; Loss_CFO Flash - Oct 08" xfId="2500"/>
    <cellStyle name="_FCB Actuals_Profit &amp; Loss_Control" xfId="2501"/>
    <cellStyle name="_FCB Actuals_Profit &amp; Loss_Final Group Budget with Liberty Brendan" xfId="2502"/>
    <cellStyle name="_FCB Actuals_Profit &amp; Loss_Group Budget Con PBT &amp; Ebit System v2" xfId="2503"/>
    <cellStyle name="_FCB Actuals_Profit &amp; Loss_Group Budget Con PBT &amp; Ebit System v3" xfId="2504"/>
    <cellStyle name="_FCB Actuals_Profit &amp; Loss_Group Budget Con PBT &amp; Ebit System v4" xfId="2505"/>
    <cellStyle name="_FCB Actuals_Profit &amp; Loss_Group Budget PBT TempE vs System v2" xfId="2506"/>
    <cellStyle name="_FCB Actuals_Profit &amp; Loss_Group Results Jan 09 Act" xfId="2507"/>
    <cellStyle name="_FCB Actuals_Profit &amp; Loss_Group Results Jun 08 Act v2" xfId="2508"/>
    <cellStyle name="_FCB Actuals_Profit &amp; Loss_Group Results Jun 08 Est v2" xfId="2509"/>
    <cellStyle name="_FCB Actuals_Profit &amp; Loss_Group Results May 08 Est" xfId="2510"/>
    <cellStyle name="_FCB Actuals_Profit &amp; Loss_Group Results Nov 08 Act V1" xfId="2511"/>
    <cellStyle name="_FCB Actuals_Profit &amp; Loss_Group Results Oct 08 Est" xfId="2512"/>
    <cellStyle name="_FCB Actuals_Profit &amp; Loss_Group Results Sept 08 Act NEW" xfId="2513"/>
    <cellStyle name="_FCB Actuals_Profit &amp; Loss_May 10 Metals Consolidated FINAL" xfId="2514"/>
    <cellStyle name="_FCB Actuals_Profit &amp; Loss_Prior Year by Month" xfId="2515"/>
    <cellStyle name="_FCB Actuals_Profit &amp; Loss_QueryAnalysis_BR_FYR_bm" xfId="2516"/>
    <cellStyle name="_FCB Actuals_Profit &amp; Loss_QueryAnalysis_BR_FYR_bmv2" xfId="2517"/>
    <cellStyle name="_FCB Actuals_Profit &amp; Loss_QueryAnalysis_BR_FYR_ver1" xfId="2518"/>
    <cellStyle name="_FCB Actuals_Profit &amp; Loss_QueryAnalysis_BR_FYR_ver2" xfId="2519"/>
    <cellStyle name="_FCB Actuals_Profit &amp; Loss_Sheet1" xfId="2520"/>
    <cellStyle name="_FCB Actuals_Profit &amp; Loss_Summary Report" xfId="2521"/>
    <cellStyle name="_FCB Actuals_Profit &amp; Loss_Summary Report Actual" xfId="2522"/>
    <cellStyle name="_FCB Actuals_Profit &amp; Loss_Turnover &amp; Comm Sep 08" xfId="2523"/>
    <cellStyle name="_FCB Actuals_Profit &amp; Loss_Turnover &amp; Comm Sep 08 NEW" xfId="2524"/>
    <cellStyle name="_FCB Actuals_Profit &amp; Loss_Turnover &amp; Comm Sep 08 NEW_VAR. P&amp;L Detail" xfId="2525"/>
    <cellStyle name="_FCB Actuals_Profit &amp; Loss_Turnover &amp; Comm Sep 08_VAR. P&amp;L Detail" xfId="2526"/>
    <cellStyle name="_FCB Actuals_Profit &amp; Loss_Vision - FYR - May 09 Est" xfId="2527"/>
    <cellStyle name="_FCB Actuals_Proforma" xfId="2528"/>
    <cellStyle name="_FCB Actuals_Proforma 3" xfId="2529"/>
    <cellStyle name="_FCB Actuals_Proforma 3_Actual by Month (2)" xfId="2530"/>
    <cellStyle name="_FCB Actuals_Proforma 3_Balance Sheet  - Dec 08 v1" xfId="2531"/>
    <cellStyle name="_FCB Actuals_Proforma 3_Balance Sheet  - June'08 - V2" xfId="2532"/>
    <cellStyle name="_FCB Actuals_Proforma 3_C. Debtor Prov Summary" xfId="2533"/>
    <cellStyle name="_FCB Actuals_Proforma 3_CFO Flash - Oct 08" xfId="2534"/>
    <cellStyle name="_FCB Actuals_Proforma 3_Control" xfId="2535"/>
    <cellStyle name="_FCB Actuals_Proforma 3_Final Group Budget with Liberty Brendan" xfId="2536"/>
    <cellStyle name="_FCB Actuals_Proforma 3_Final Group Budget without Liberty" xfId="2537"/>
    <cellStyle name="_FCB Actuals_Proforma 3_Final Profit &amp; Loss BR Oct 08 NEW" xfId="2538"/>
    <cellStyle name="_FCB Actuals_Proforma 3_Group Budget 2008.2009" xfId="2539"/>
    <cellStyle name="_FCB Actuals_Proforma 3_Group Budget 2008.2009 v10 Pre 16-6-08" xfId="2540"/>
    <cellStyle name="_FCB Actuals_Proforma 3_Group Budget 2008.2009 v2" xfId="2541"/>
    <cellStyle name="_FCB Actuals_Proforma 3_Group Budget 2008.S FINAL" xfId="2542"/>
    <cellStyle name="_FCB Actuals_Proforma 3_Group Budget Con PBT &amp; Ebit System v2" xfId="2543"/>
    <cellStyle name="_FCB Actuals_Proforma 3_Group Budget Con PBT &amp; Ebit System v3" xfId="2544"/>
    <cellStyle name="_FCB Actuals_Proforma 3_Group Budget Con PBT &amp; Ebit System v4" xfId="2545"/>
    <cellStyle name="_FCB Actuals_Proforma 3_Group Budget Con PBT &amp; Ebit System v7" xfId="2546"/>
    <cellStyle name="_FCB Actuals_Proforma 3_Group Budget PBT TempE vs System v2" xfId="2547"/>
    <cellStyle name="_FCB Actuals_Proforma 3_Group Profit &amp; Loss Jun 09" xfId="2548"/>
    <cellStyle name="_FCB Actuals_Proforma 3_Group Profit &amp; Loss Jun 09 v2" xfId="2549"/>
    <cellStyle name="_FCB Actuals_Proforma 3_Group Results Jan 09 Act" xfId="2550"/>
    <cellStyle name="_FCB Actuals_Proforma 3_Group Results Jun 08 Act v2" xfId="2551"/>
    <cellStyle name="_FCB Actuals_Proforma 3_Group Results Jun 08 Est v2" xfId="2552"/>
    <cellStyle name="_FCB Actuals_Proforma 3_Group Results May 08 Est" xfId="2553"/>
    <cellStyle name="_FCB Actuals_Proforma 3_Group Results Nov 08 Act V1" xfId="2554"/>
    <cellStyle name="_FCB Actuals_Proforma 3_Group Results Oct 08 Est" xfId="2555"/>
    <cellStyle name="_FCB Actuals_Proforma 3_Group Results Sept 08 Act NEW" xfId="2556"/>
    <cellStyle name="_FCB Actuals_Proforma 3_Jan 08 - TCF Calcs" xfId="2557"/>
    <cellStyle name="_FCB Actuals_Proforma 3_NZ Profit &amp; Loss Jun 09" xfId="2558"/>
    <cellStyle name="_FCB Actuals_Proforma 3_Prior Year by Month" xfId="2559"/>
    <cellStyle name="_FCB Actuals_Proforma 3_Profit &amp; Loss BR June08" xfId="2560"/>
    <cellStyle name="_FCB Actuals_Proforma 3_Profit &amp; Loss BR Nov 08" xfId="2561"/>
    <cellStyle name="_FCB Actuals_Proforma 3_Profit &amp; Loss BR Oct 08 NEW" xfId="2562"/>
    <cellStyle name="_FCB Actuals_Proforma 3_Profit &amp; Loss BR Oct 08 NEW- Liberty" xfId="2563"/>
    <cellStyle name="_FCB Actuals_Proforma 3_QueryAnalysis_BR_FYR_bm" xfId="2564"/>
    <cellStyle name="_FCB Actuals_Proforma 3_QueryAnalysis_BR_FYR_bmv2" xfId="2565"/>
    <cellStyle name="_FCB Actuals_Proforma 3_QueryAnalysis_BR_FYR_ver1" xfId="2566"/>
    <cellStyle name="_FCB Actuals_Proforma 3_QueryAnalysis_BR_FYR_ver2" xfId="2567"/>
    <cellStyle name="_FCB Actuals_Proforma 3_Sheet1" xfId="2568"/>
    <cellStyle name="_FCB Actuals_Proforma 3_Sheet1_1" xfId="2569"/>
    <cellStyle name="_FCB Actuals_Proforma 3_Sheet2" xfId="2570"/>
    <cellStyle name="_FCB Actuals_Proforma 3_Staff Numbers Template Oct TEST After Rest" xfId="2571"/>
    <cellStyle name="_FCB Actuals_Proforma 3_Summary Report" xfId="2572"/>
    <cellStyle name="_FCB Actuals_Proforma 3_Summary Report Actual" xfId="2573"/>
    <cellStyle name="_FCB Actuals_Proforma 3_TCF Calcs (V1_0) - Feb'08" xfId="2574"/>
    <cellStyle name="_FCB Actuals_Proforma 3_Turnover &amp; Comm Sep 08" xfId="2575"/>
    <cellStyle name="_FCB Actuals_Proforma 3_Turnover &amp; Comm Sep 08 NEW" xfId="2576"/>
    <cellStyle name="_FCB Actuals_Proforma 3_Turnover &amp; Comm Sep 08 NEW_VAR. P&amp;L Detail" xfId="2577"/>
    <cellStyle name="_FCB Actuals_Proforma 3_Turnover &amp; Comm Sep 08_VAR. P&amp;L Detail" xfId="2578"/>
    <cellStyle name="_FCB Actuals_Proforma 3_Vision - FYR - May 09 Est" xfId="2579"/>
    <cellStyle name="_FCB Actuals_Proforma budget 08" xfId="2580"/>
    <cellStyle name="_FCB Actuals_Proforma budget 08 V2" xfId="2581"/>
    <cellStyle name="_FCB Actuals_Proforma budget 08 V2_C. Debtor Prov Summary" xfId="2582"/>
    <cellStyle name="_FCB Actuals_Proforma budget 08_C. Debtor Prov Summary" xfId="2583"/>
    <cellStyle name="_FCB Actuals_Proforma_2011 1st Qtr Fcst - Blank Template" xfId="2584"/>
    <cellStyle name="_FCB Actuals_Proforma_May 10 Metals Consolidated FINAL" xfId="2585"/>
    <cellStyle name="_FCB Actuals_Proforma_Turnover &amp; Comm Sep 08" xfId="2586"/>
    <cellStyle name="_FCB Actuals_Proforma_Turnover &amp; Comm Sep 08 NEW" xfId="2587"/>
    <cellStyle name="_FCB Actuals_Proforma_Turnover &amp; Comm Sep 08 NEW_VAR. P&amp;L Detail" xfId="2588"/>
    <cellStyle name="_FCB Actuals_Proforma_Turnover &amp; Comm Sep 08_VAR. P&amp;L Detail" xfId="2589"/>
    <cellStyle name="_FCB Actuals_QLD Dec07 Half Year Audit Checklist" xfId="2590"/>
    <cellStyle name="_FCB Actuals_R. ADD Debtors csv" xfId="2591"/>
    <cellStyle name="_FCB Actuals_R. PNLBS YTD csv" xfId="2592"/>
    <cellStyle name="_FCB Actuals_Rev Rec Template (3)" xfId="2593"/>
    <cellStyle name="_FCB Actuals_Staff Numbers Template Oct TEST After Rest" xfId="2594"/>
    <cellStyle name="_FCB Actuals_TABLE" xfId="2595"/>
    <cellStyle name="_FCB Actuals_TB Close List of Issues for Overseas" xfId="2596"/>
    <cellStyle name="_FCB Actuals_TCF Calcs (V1_0) - Feb'08" xfId="2597"/>
    <cellStyle name="_FCB Actuals_ttv calculation" xfId="2598"/>
    <cellStyle name="_FCB Actuals_ttv calculation_C. Debtor Prov Summary" xfId="2599"/>
    <cellStyle name="_FCB Actuals_VAR. P&amp;L Detail" xfId="2600"/>
    <cellStyle name="_FCBS Finance Report" xfId="2601"/>
    <cellStyle name="_FCBS Finance Report_C. Debtor Prov Summary" xfId="2602"/>
    <cellStyle name="_FCBS Finance Report2" xfId="2603"/>
    <cellStyle name="_FCBS Finance Report2_C. Debtor Prov Summary" xfId="2604"/>
    <cellStyle name="_FCm Brand  Fcast Dec 04" xfId="2605"/>
    <cellStyle name="_FCm Brand  Fcast Dec 04_01 Country Forecast Template BAK" xfId="2606"/>
    <cellStyle name="_FCm Brand  Fcast Dec 04_2007 Area Budget Fun" xfId="2607"/>
    <cellStyle name="_FCm Brand  Fcast Dec 04_2007 Nation Reforecast support Template" xfId="2608"/>
    <cellStyle name="_FCm Brand  Fcast Dec 04_Area Support Account" xfId="2609"/>
    <cellStyle name="_FCm Brand  Fcast Dec 04_C. Debtor Prov Summary" xfId="2610"/>
    <cellStyle name="_FCm Brand  Fcast Dec 04_Conference area bud templat" xfId="2611"/>
    <cellStyle name="_FCm Brand  Fcast Dec 04_Copy of LEISURE TEMPLATE" xfId="2612"/>
    <cellStyle name="_FCm Brand  Fcast Dec 04_Copy of LEISURE TEMPLATE_C. Debtor Prov Summary" xfId="2613"/>
    <cellStyle name="_FCm Brand  Fcast Dec 04_Genesis 2007 Area Finance Budget" xfId="2614"/>
    <cellStyle name="_FCm Brand  Fcast Dec 04_NZ Scorecard Reporting Suite" xfId="2615"/>
    <cellStyle name="_FCm Brand  Fcast Dec 04_NZ Scorecard Reporting Suite_C. Debtor Prov Summary" xfId="2616"/>
    <cellStyle name="_FCm Brand  Fcast Dec 04_Peopleworks Actual Jan" xfId="2617"/>
    <cellStyle name="_FCm Brand  Fcast Dec 04_Peopleworks Actual Jan_C. Debtor Prov Summary" xfId="2618"/>
    <cellStyle name="_FCm Brand  Fcast Dec 04_Peopleworks Actuals Feb" xfId="2619"/>
    <cellStyle name="_FCm Brand  Fcast Dec 04_Peopleworks Actuals Feb_C. Debtor Prov Summary" xfId="2620"/>
    <cellStyle name="_FCm Reporting Template" xfId="2621"/>
    <cellStyle name="_FCm Reporting Template_C. Debtor Prov Summary" xfId="2622"/>
    <cellStyle name="_FCm Reporting Template_Copy of LEISURE TEMPLATE" xfId="2623"/>
    <cellStyle name="_FCm Reporting Template_Copy of LEISURE TEMPLATE_C. Debtor Prov Summary" xfId="2624"/>
    <cellStyle name="_FCm Reporting Template_NZ Scorecard Reporting Suite" xfId="2625"/>
    <cellStyle name="_FCm Reporting Template_NZ Scorecard Reporting Suite_C. Debtor Prov Summary" xfId="2626"/>
    <cellStyle name="_FCm Reporting Template_Peopleworks Actual Jan" xfId="2627"/>
    <cellStyle name="_FCm Reporting Template_Peopleworks Actual Jan_C. Debtor Prov Summary" xfId="2628"/>
    <cellStyle name="_FCm Reporting Template_Peopleworks Actuals Feb" xfId="2629"/>
    <cellStyle name="_FCm Reporting Template_Peopleworks Actuals Feb_C. Debtor Prov Summary" xfId="2630"/>
    <cellStyle name="_Finance Report" xfId="2631"/>
    <cellStyle name="_Finance Report Data" xfId="2632"/>
    <cellStyle name="_Finance Report Data_01. Chart of Accounts Feb08" xfId="2633"/>
    <cellStyle name="_Finance Report Data_01. Chart of Accounts Feb08_2008 YEnd Audit GFR Checklist - Module 2" xfId="2634"/>
    <cellStyle name="_Finance Report Data_01. Chart of Accounts Feb08_2009 1-2YEnd Audit GFR Checklist - Module 1" xfId="2635"/>
    <cellStyle name="_Finance Report Data_01. Chart of Accounts Feb08_2009 1-2YEnd Audit GFR Checklist - NEW" xfId="2636"/>
    <cellStyle name="_Finance Report Data_01. Chart of Accounts Feb08_Debtor Prov Schedule Checklist (4)" xfId="2637"/>
    <cellStyle name="_Finance Report Data_01. Chart of Accounts Feb08_GFR Checklist - Half Year Audit Dec 08" xfId="2638"/>
    <cellStyle name="_Finance Report Data_01. Chart of Accounts Feb08_GFR Checklist Nov 08" xfId="2639"/>
    <cellStyle name="_Finance Report Data_01. Chart of Accounts Feb08_GFR Checklist -Year Audit June 2009 v1" xfId="2640"/>
    <cellStyle name="_Finance Report Data_01. Chart of Accounts Feb08_GFR Checklist -Year Audit June 2009 v2" xfId="2641"/>
    <cellStyle name="_Finance Report Data_01. Chart of Accounts Feb08_GFR Checklist -Year Audit June 2009 v4" xfId="2642"/>
    <cellStyle name="_Finance Report Data_01. Chart of Accounts Feb08_GFR New Test Checklist Nov 08" xfId="2643"/>
    <cellStyle name="_Finance Report Data_01. Chart of Accounts Feb08_May 08 GFR Checklist" xfId="2644"/>
    <cellStyle name="_Finance Report Data_01. Chart of Accounts Feb08_R. ADD Debtors csv" xfId="2645"/>
    <cellStyle name="_Finance Report Data_01. Chart of Accounts Feb08_R. PNLBS YTD csv" xfId="2646"/>
    <cellStyle name="_Finance Report Data_01. Chart of Accounts Feb08_Rev Rec Template (3)" xfId="2647"/>
    <cellStyle name="_Finance Report Data_01. Chart of Accounts Feb08_TB Close List of Issues for Overseas" xfId="2648"/>
    <cellStyle name="_Finance Report Data_01. Chart of Accounts Feb08_VAR. P&amp;L Detail" xfId="2649"/>
    <cellStyle name="_Finance Report Data_01. Chart of Accounts Sep 07" xfId="2650"/>
    <cellStyle name="_Finance Report Data_01. Chart of Accounts Sep 07_C3. General Cash by T3" xfId="2651"/>
    <cellStyle name="_Finance Report Data_01. Chart of Accounts Sep 07_C3. General Cash by T3_1" xfId="2652"/>
    <cellStyle name="_Finance Report Data_01. Chart of Accounts Sep 07_C4. Client Cash by T2" xfId="2653"/>
    <cellStyle name="_Finance Report Data_01. Chart of Accounts Sep 07_C4. Client Cash by T2_1" xfId="2654"/>
    <cellStyle name="_Finance Report Data_01. Chart of Accounts Sep 07_D2. Debtor Prov Summary" xfId="2655"/>
    <cellStyle name="_Finance Report Data_01. Chart of Accounts Sep 07_D3. Debtors - Top 10" xfId="2656"/>
    <cellStyle name="_Finance Report Data_01. Chart of Accounts Sep 07_D3. Debtors - Top 10_1" xfId="2657"/>
    <cellStyle name="_Finance Report Data_01. Chart of Accounts Sep 07_E1. Foreign Exchange" xfId="2658"/>
    <cellStyle name="_Finance Report Data_01. Chart of Accounts Sep 07_F1. Prepayments" xfId="2659"/>
    <cellStyle name="_Finance Report Data_01. Chart of Accounts Sep 07_F1. Prepayments_1" xfId="2660"/>
    <cellStyle name="_Finance Report Data_01. Chart of Accounts Sep 07_K1. Annual Leave" xfId="2661"/>
    <cellStyle name="_Finance Report Data_01. Chart of Accounts Sep 07_K1. Annual Leave_1" xfId="2662"/>
    <cellStyle name="_Finance Report Data_01. Chart of Accounts Sep 07_O3. Staff Numbers" xfId="2663"/>
    <cellStyle name="_Finance Report Data_01. Chart of Accounts Sep 07_O4. Front End Staff Turnover" xfId="2664"/>
    <cellStyle name="_Finance Report Data_2008 YEnd Audit GFR Checklist - Module 2" xfId="2665"/>
    <cellStyle name="_Finance Report Data_2009 1-2YEnd Audit GFR Checklist - Module 1" xfId="2666"/>
    <cellStyle name="_Finance Report Data_2009 1-2YEnd Audit GFR Checklist - NEW" xfId="2667"/>
    <cellStyle name="_Finance Report Data_2011 1st Qtr Fcst - Blank Template" xfId="2668"/>
    <cellStyle name="_Finance Report Data_24 Nov 05_Draft of Board Report" xfId="2669"/>
    <cellStyle name="_Finance Report Data_24 Nov 05_Draft of Board Report_Board Report - Debtor V1_0 " xfId="2670"/>
    <cellStyle name="_Finance Report Data_24 Nov 05_Draft of Board Report_Board Report - Debtor V1_3" xfId="2671"/>
    <cellStyle name="_Finance Report Data_24 Nov 05_Draft of Board Report_Board Report - Debtor V1_3_Debtors - Aug 08 V1" xfId="2672"/>
    <cellStyle name="_Finance Report Data_24 Nov 05_Draft of Board Report_Board Report - Debtor V1_3_Graph" xfId="2673"/>
    <cellStyle name="_Finance Report Data_24 Nov 05_Draft of Board Report_Board Report - Debtor V1_3_Pg 14 - Debtors - July 09 v1" xfId="2674"/>
    <cellStyle name="_Finance Report Data_24 Nov 05_Draft of Board Report_Board Report - Debtor V1_3_Pg 14 - Debtors - July 09 v2" xfId="2675"/>
    <cellStyle name="_Finance Report Data_24 Nov 05_Draft of Board Report_Board Report - Debtor V1_3_PNL - July 09" xfId="2676"/>
    <cellStyle name="_Finance Report Data_24 Nov 05_Draft of Board Report_Board Report - Debtor V1_3_Sheet1" xfId="2677"/>
    <cellStyle name="_Finance Report Data_24 Nov 05_Draft of Board Report_Board Report - Debtor V1_3_Sheet2" xfId="2678"/>
    <cellStyle name="_Finance Report Data_24 Nov 05_Draft of Board Report_Board Report - Debtor V1_4" xfId="2679"/>
    <cellStyle name="_Finance Report Data_24 Nov 05_Draft of Board Report_Board Report - Debtor V1_4_Debtors - Aug 08 V1" xfId="2680"/>
    <cellStyle name="_Finance Report Data_24 Nov 05_Draft of Board Report_Board Report - Debtor V1_4_Graph" xfId="2681"/>
    <cellStyle name="_Finance Report Data_24 Nov 05_Draft of Board Report_Board Report - Debtor V1_4_Pg 14 - Debtors - July 09 v1" xfId="2682"/>
    <cellStyle name="_Finance Report Data_24 Nov 05_Draft of Board Report_Board Report - Debtor V1_4_Pg 14 - Debtors - July 09 v2" xfId="2683"/>
    <cellStyle name="_Finance Report Data_24 Nov 05_Draft of Board Report_Board Report - Debtor V1_4_PNL - July 09" xfId="2684"/>
    <cellStyle name="_Finance Report Data_24 Nov 05_Draft of Board Report_Board Report - Debtor V1_4_Sheet1" xfId="2685"/>
    <cellStyle name="_Finance Report Data_24 Nov 05_Draft of Board Report_Board Report - Debtor V1_4_Sheet2" xfId="2686"/>
    <cellStyle name="_Finance Report Data_24 Nov 05_Draft of Board Report_C. Debtor Prov Summary" xfId="2687"/>
    <cellStyle name="_Finance Report Data_24 Nov 05_Draft of Board Report_DEBTOR BOARD Report new format " xfId="2688"/>
    <cellStyle name="_Finance Report Data_24 Nov 05_Draft of Board Report_Debtors - Aug 08 V1" xfId="2689"/>
    <cellStyle name="_Finance Report Data_24 Nov 05_Draft of Board Report_Debtors Apr 08 V02" xfId="2690"/>
    <cellStyle name="_Finance Report Data_24 Nov 05_Draft of Board Report_Debtors June'08 (New) V2" xfId="2691"/>
    <cellStyle name="_Finance Report Data_24 Nov 05_Draft of Board Report_Debtors June'08 (New) V2_Debtors - Aug 08 V1" xfId="2692"/>
    <cellStyle name="_Finance Report Data_24 Nov 05_Draft of Board Report_Debtors June'08 (New) V2_Graph" xfId="2693"/>
    <cellStyle name="_Finance Report Data_24 Nov 05_Draft of Board Report_Debtors June'08 (New) V2_Pg 14 - Debtors - July 09 v1" xfId="2694"/>
    <cellStyle name="_Finance Report Data_24 Nov 05_Draft of Board Report_Debtors June'08 (New) V2_Pg 14 - Debtors - July 09 v2" xfId="2695"/>
    <cellStyle name="_Finance Report Data_24 Nov 05_Draft of Board Report_Debtors June'08 (New) V2_PNL - July 09" xfId="2696"/>
    <cellStyle name="_Finance Report Data_24 Nov 05_Draft of Board Report_Debtors June'08 (New) V2_Sheet1" xfId="2697"/>
    <cellStyle name="_Finance Report Data_24 Nov 05_Draft of Board Report_Debtors June'08 (New) V2_Sheet2" xfId="2698"/>
    <cellStyle name="_Finance Report Data_24 Nov 05_Draft of Board Report_Debtors June'08 (old)" xfId="2699"/>
    <cellStyle name="_Finance Report Data_24 Nov 05_Draft of Board Report_Debtors Mar 08 V01" xfId="2700"/>
    <cellStyle name="_Finance Report Data_24 Nov 05_Draft of Board Report_Debtors May 08 V3" xfId="2701"/>
    <cellStyle name="_Finance Report Data_24 Nov 05_Draft of Board Report_Debtors May 08 V4" xfId="2702"/>
    <cellStyle name="_Finance Report Data_24 Nov 05_Draft of Board Report_Debtors Nov06" xfId="2703"/>
    <cellStyle name="_Finance Report Data_24 Nov 05_Draft of Board Report_Debtors Nov06_C. Debtor Prov Summary" xfId="2704"/>
    <cellStyle name="_Finance Report Data_24 Nov 05_Draft of Board Report_Debtors VerJan 08" xfId="2705"/>
    <cellStyle name="_Finance Report Data_24 Nov 05_Draft of Board Report_Final Debtors Oct 06 New" xfId="2706"/>
    <cellStyle name="_Finance Report Data_24 Nov 05_Draft of Board Report_Final Debtors Oct 06 New_C. Debtor Prov Summary" xfId="2707"/>
    <cellStyle name="_Finance Report Data_24 Nov 05_Draft of Board Report_Graph" xfId="2708"/>
    <cellStyle name="_Finance Report Data_24 Nov 05_Draft of Board Report_Pg 14 - Debtors - July 09 v1" xfId="2709"/>
    <cellStyle name="_Finance Report Data_24 Nov 05_Draft of Board Report_Pg 14 - Debtors - July 09 v2" xfId="2710"/>
    <cellStyle name="_Finance Report Data_24 Nov 05_Draft of Board Report_PNL - July 09" xfId="2711"/>
    <cellStyle name="_Finance Report Data_24 Nov 05_Draft of Board Report_Sheet1" xfId="2712"/>
    <cellStyle name="_Finance Report Data_24 Nov 05_Draft of Board Report_Sheet2" xfId="2713"/>
    <cellStyle name="_Finance Report Data_Balance Sheet  - Dec 08 v1" xfId="2714"/>
    <cellStyle name="_Finance Report Data_Balance Sheet  - June'08 - V2" xfId="2715"/>
    <cellStyle name="_Finance Report Data_Balance Sheet Oct 07 - Flanno" xfId="2716"/>
    <cellStyle name="_Finance Report Data_Balance Sheet Oct 07 - Flanno_C. Debtor Prov Summary" xfId="2717"/>
    <cellStyle name="_Finance Report Data_C. Debtor Prov Summary" xfId="2718"/>
    <cellStyle name="_Finance Report Data_CofA STAGE" xfId="2719"/>
    <cellStyle name="_Finance Report Data_Copy of LEISURE TEMPLATE" xfId="2720"/>
    <cellStyle name="_Finance Report Data_Copy of LEISURE TEMPLATE_C. Debtor Prov Summary" xfId="2721"/>
    <cellStyle name="_Finance Report Data_Cover Pages2" xfId="2722"/>
    <cellStyle name="_Finance Report Data_Cover Pages2_Final Group Budget with Liberty Brendan" xfId="2723"/>
    <cellStyle name="_Finance Report Data_Cover Pages2_Final Group Budget without Liberty" xfId="2724"/>
    <cellStyle name="_Finance Report Data_Cover Pages2_Group Budget 2008.2009" xfId="2725"/>
    <cellStyle name="_Finance Report Data_Cover Pages2_Group Budget 2008.2009 v2" xfId="2726"/>
    <cellStyle name="_Finance Report Data_Cover Pages2_Group Budget 2008.S FINAL" xfId="2727"/>
    <cellStyle name="_Finance Report Data_Cover Pages2_Group Budget Con PBT &amp; Ebit System v7" xfId="2728"/>
    <cellStyle name="_Finance Report Data_Debtor Prov Schedule Checklist (4)" xfId="2729"/>
    <cellStyle name="_Finance Report Data_Final Group Budget with Liberty Brendan" xfId="2730"/>
    <cellStyle name="_Finance Report Data_Final Group Budget without Liberty" xfId="2731"/>
    <cellStyle name="_Finance Report Data_Final Profit &amp; Loss BR Oct 08 NEW" xfId="2732"/>
    <cellStyle name="_Finance Report Data_Formated COA" xfId="2733"/>
    <cellStyle name="_Finance Report Data_FYR Estimate June 2007 10 Jul" xfId="2734"/>
    <cellStyle name="_Finance Report Data_FYR Estimate June 2007 10 Jul_2011 1st Qtr Fcst - Blank Template" xfId="2735"/>
    <cellStyle name="_Finance Report Data_FYR Estimate June 2007 10 Jul_Actual by Month (2)" xfId="2736"/>
    <cellStyle name="_Finance Report Data_FYR Estimate June 2007 10 Jul_CFO Flash - Oct 08" xfId="2737"/>
    <cellStyle name="_Finance Report Data_FYR Estimate June 2007 10 Jul_Control" xfId="2738"/>
    <cellStyle name="_Finance Report Data_FYR Estimate June 2007 10 Jul_Final Group Budget with Liberty Brendan" xfId="2739"/>
    <cellStyle name="_Finance Report Data_FYR Estimate June 2007 10 Jul_Group Budget Con PBT &amp; Ebit System v2" xfId="2740"/>
    <cellStyle name="_Finance Report Data_FYR Estimate June 2007 10 Jul_Group Budget Con PBT &amp; Ebit System v3" xfId="2741"/>
    <cellStyle name="_Finance Report Data_FYR Estimate June 2007 10 Jul_Group Budget Con PBT &amp; Ebit System v4" xfId="2742"/>
    <cellStyle name="_Finance Report Data_FYR Estimate June 2007 10 Jul_Group Budget PBT TempE vs System v2" xfId="2743"/>
    <cellStyle name="_Finance Report Data_FYR Estimate June 2007 10 Jul_Group Results Jan 09 Act" xfId="2744"/>
    <cellStyle name="_Finance Report Data_FYR Estimate June 2007 10 Jul_Group Results Jun 08 Act v2" xfId="2745"/>
    <cellStyle name="_Finance Report Data_FYR Estimate June 2007 10 Jul_Group Results Jun 08 Est v2" xfId="2746"/>
    <cellStyle name="_Finance Report Data_FYR Estimate June 2007 10 Jul_Group Results May 08 Est" xfId="2747"/>
    <cellStyle name="_Finance Report Data_FYR Estimate June 2007 10 Jul_Group Results Nov 08 Act V1" xfId="2748"/>
    <cellStyle name="_Finance Report Data_FYR Estimate June 2007 10 Jul_Group Results Oct 08 Est" xfId="2749"/>
    <cellStyle name="_Finance Report Data_FYR Estimate June 2007 10 Jul_Group Results Sept 08 Act NEW" xfId="2750"/>
    <cellStyle name="_Finance Report Data_FYR Estimate June 2007 10 Jul_May 10 Metals Consolidated FINAL" xfId="2751"/>
    <cellStyle name="_Finance Report Data_FYR Estimate June 2007 10 Jul_Prior Year by Month" xfId="2752"/>
    <cellStyle name="_Finance Report Data_FYR Estimate June 2007 10 Jul_QueryAnalysis_BR_FYR_bm" xfId="2753"/>
    <cellStyle name="_Finance Report Data_FYR Estimate June 2007 10 Jul_QueryAnalysis_BR_FYR_bmv2" xfId="2754"/>
    <cellStyle name="_Finance Report Data_FYR Estimate June 2007 10 Jul_QueryAnalysis_BR_FYR_ver1" xfId="2755"/>
    <cellStyle name="_Finance Report Data_FYR Estimate June 2007 10 Jul_QueryAnalysis_BR_FYR_ver2" xfId="2756"/>
    <cellStyle name="_Finance Report Data_FYR Estimate June 2007 10 Jul_Sheet1" xfId="2757"/>
    <cellStyle name="_Finance Report Data_FYR Estimate June 2007 10 Jul_Summary Report" xfId="2758"/>
    <cellStyle name="_Finance Report Data_FYR Estimate June 2007 10 Jul_Summary Report Actual" xfId="2759"/>
    <cellStyle name="_Finance Report Data_FYR Estimate June 2007 10 Jul_Turnover &amp; Comm Sep 08" xfId="2760"/>
    <cellStyle name="_Finance Report Data_FYR Estimate June 2007 10 Jul_Turnover &amp; Comm Sep 08 NEW" xfId="2761"/>
    <cellStyle name="_Finance Report Data_FYR Estimate June 2007 10 Jul_Turnover &amp; Comm Sep 08 NEW_VAR. P&amp;L Detail" xfId="2762"/>
    <cellStyle name="_Finance Report Data_FYR Estimate June 2007 10 Jul_Turnover &amp; Comm Sep 08_VAR. P&amp;L Detail" xfId="2763"/>
    <cellStyle name="_Finance Report Data_FYR Estimate June 2007 10 Jul_Vision - FYR - May 09 Est" xfId="2764"/>
    <cellStyle name="_Finance Report Data_GFR Checklist - Half Year Audit Dec 08" xfId="2765"/>
    <cellStyle name="_Finance Report Data_GFR Checklist Nov 08" xfId="2766"/>
    <cellStyle name="_Finance Report Data_GFR Checklist -Year Audit June 2009 v1" xfId="2767"/>
    <cellStyle name="_Finance Report Data_GFR Checklist -Year Audit June 2009 v2" xfId="2768"/>
    <cellStyle name="_Finance Report Data_GFR Checklist -Year Audit June 2009 v4" xfId="2769"/>
    <cellStyle name="_Finance Report Data_GFR New Test Checklist Nov 08" xfId="2770"/>
    <cellStyle name="_Finance Report Data_Group Budget 2008.2009" xfId="2771"/>
    <cellStyle name="_Finance Report Data_Group Budget 2008.2009 v2" xfId="2772"/>
    <cellStyle name="_Finance Report Data_Group Budget 2008.S FINAL" xfId="2773"/>
    <cellStyle name="_Finance Report Data_Group Budget Con PBT &amp; Ebit System v7" xfId="2774"/>
    <cellStyle name="_Finance Report Data_Group Forecast Sep 07" xfId="2775"/>
    <cellStyle name="_Finance Report Data_Group Profit &amp; Loss Jun 09" xfId="2776"/>
    <cellStyle name="_Finance Report Data_Half Year End Audit GFR Che" xfId="2777"/>
    <cellStyle name="_Finance Report Data_Jan 08 - TCF Calcs" xfId="2778"/>
    <cellStyle name="_Finance Report Data_May 08 GFR Checklist" xfId="2779"/>
    <cellStyle name="_Finance Report Data_May 10 Metals Consolidated FINAL" xfId="2780"/>
    <cellStyle name="_Finance Report Data_NZ Profit &amp; Loss Jun 09" xfId="2781"/>
    <cellStyle name="_Finance Report Data_NZ Scorecard Reporting Suite" xfId="2782"/>
    <cellStyle name="_Finance Report Data_NZ Scorecard Reporting Suite_C. Debtor Prov Summary" xfId="2783"/>
    <cellStyle name="_Finance Report Data_P&amp;L and Balance Sheet Groupings 2" xfId="2784"/>
    <cellStyle name="_Finance Report Data_P&amp;L and Balance Sheet Groupings 2_Debtor Prov Schedule Checklist (4)" xfId="2785"/>
    <cellStyle name="_Finance Report Data_P&amp;L and Balance Sheet Groupings 2_GFR Checklist - Half Year Audit Dec 08" xfId="2786"/>
    <cellStyle name="_Finance Report Data_P&amp;L and Balance Sheet Groupings 2_GFR Checklist -Year Audit June 2009 v1" xfId="2787"/>
    <cellStyle name="_Finance Report Data_P&amp;L and Balance Sheet Groupings 2_GFR Checklist -Year Audit June 2009 v2" xfId="2788"/>
    <cellStyle name="_Finance Report Data_P&amp;L and Balance Sheet Groupings 2_GFR Checklist -Year Audit June 2009 v4" xfId="2789"/>
    <cellStyle name="_Finance Report Data_P&amp;L and Balance Sheet Groupings 2_R. ADD Debtors csv" xfId="2790"/>
    <cellStyle name="_Finance Report Data_P&amp;L and Balance Sheet Groupings 2_R. PNLBS YTD csv" xfId="2791"/>
    <cellStyle name="_Finance Report Data_P&amp;L and Balance Sheet Groupings 2_TB Close List of Issues for Overseas" xfId="2792"/>
    <cellStyle name="_Finance Report Data_P&amp;L and Balance Sheet Groupings 2_VAR. P&amp;L Detail" xfId="2793"/>
    <cellStyle name="_Finance Report Data_Peopleworks Actual Jan" xfId="2794"/>
    <cellStyle name="_Finance Report Data_Peopleworks Actual Jan_C. Debtor Prov Summary" xfId="2795"/>
    <cellStyle name="_Finance Report Data_Peopleworks Actuals Feb" xfId="2796"/>
    <cellStyle name="_Finance Report Data_Peopleworks Actuals Feb_C. Debtor Prov Summary" xfId="2797"/>
    <cellStyle name="_Finance Report Data_Profit &amp; Loss" xfId="2798"/>
    <cellStyle name="_Finance Report Data_Profit &amp; Loss BR July08" xfId="2799"/>
    <cellStyle name="_Finance Report Data_Profit &amp; Loss BR July08_C. Debtor Prov Summary" xfId="2800"/>
    <cellStyle name="_Finance Report Data_Profit &amp; Loss BR Oct 08 NEW" xfId="2801"/>
    <cellStyle name="_Finance Report Data_Profit &amp; Loss BR Oct 08 NEW- Liberty" xfId="2802"/>
    <cellStyle name="_Finance Report Data_Profit &amp; Loss_2011 1st Qtr Fcst - Blank Template" xfId="2803"/>
    <cellStyle name="_Finance Report Data_Profit &amp; Loss_Actual by Month (2)" xfId="2804"/>
    <cellStyle name="_Finance Report Data_Profit &amp; Loss_CFO Flash - Oct 08" xfId="2805"/>
    <cellStyle name="_Finance Report Data_Profit &amp; Loss_Control" xfId="2806"/>
    <cellStyle name="_Finance Report Data_Profit &amp; Loss_Final Group Budget with Liberty Brendan" xfId="2807"/>
    <cellStyle name="_Finance Report Data_Profit &amp; Loss_Group Budget Con PBT &amp; Ebit System v2" xfId="2808"/>
    <cellStyle name="_Finance Report Data_Profit &amp; Loss_Group Budget Con PBT &amp; Ebit System v3" xfId="2809"/>
    <cellStyle name="_Finance Report Data_Profit &amp; Loss_Group Budget Con PBT &amp; Ebit System v4" xfId="2810"/>
    <cellStyle name="_Finance Report Data_Profit &amp; Loss_Group Budget PBT TempE vs System v2" xfId="2811"/>
    <cellStyle name="_Finance Report Data_Profit &amp; Loss_Group Results Jan 09 Act" xfId="2812"/>
    <cellStyle name="_Finance Report Data_Profit &amp; Loss_Group Results Jun 08 Act v2" xfId="2813"/>
    <cellStyle name="_Finance Report Data_Profit &amp; Loss_Group Results Jun 08 Est v2" xfId="2814"/>
    <cellStyle name="_Finance Report Data_Profit &amp; Loss_Group Results May 08 Est" xfId="2815"/>
    <cellStyle name="_Finance Report Data_Profit &amp; Loss_Group Results Nov 08 Act V1" xfId="2816"/>
    <cellStyle name="_Finance Report Data_Profit &amp; Loss_Group Results Oct 08 Est" xfId="2817"/>
    <cellStyle name="_Finance Report Data_Profit &amp; Loss_Group Results Sept 08 Act NEW" xfId="2818"/>
    <cellStyle name="_Finance Report Data_Profit &amp; Loss_May 10 Metals Consolidated FINAL" xfId="2819"/>
    <cellStyle name="_Finance Report Data_Profit &amp; Loss_Prior Year by Month" xfId="2820"/>
    <cellStyle name="_Finance Report Data_Profit &amp; Loss_QueryAnalysis_BR_FYR_bm" xfId="2821"/>
    <cellStyle name="_Finance Report Data_Profit &amp; Loss_QueryAnalysis_BR_FYR_bmv2" xfId="2822"/>
    <cellStyle name="_Finance Report Data_Profit &amp; Loss_QueryAnalysis_BR_FYR_ver1" xfId="2823"/>
    <cellStyle name="_Finance Report Data_Profit &amp; Loss_QueryAnalysis_BR_FYR_ver2" xfId="2824"/>
    <cellStyle name="_Finance Report Data_Profit &amp; Loss_Sheet1" xfId="2825"/>
    <cellStyle name="_Finance Report Data_Profit &amp; Loss_Summary Report" xfId="2826"/>
    <cellStyle name="_Finance Report Data_Profit &amp; Loss_Summary Report Actual" xfId="2827"/>
    <cellStyle name="_Finance Report Data_Profit &amp; Loss_Turnover &amp; Comm Sep 08" xfId="2828"/>
    <cellStyle name="_Finance Report Data_Profit &amp; Loss_Turnover &amp; Comm Sep 08 NEW" xfId="2829"/>
    <cellStyle name="_Finance Report Data_Profit &amp; Loss_Turnover &amp; Comm Sep 08 NEW_VAR. P&amp;L Detail" xfId="2830"/>
    <cellStyle name="_Finance Report Data_Profit &amp; Loss_Turnover &amp; Comm Sep 08_VAR. P&amp;L Detail" xfId="2831"/>
    <cellStyle name="_Finance Report Data_Profit &amp; Loss_Vision - FYR - May 09 Est" xfId="2832"/>
    <cellStyle name="_Finance Report Data_Proforma" xfId="2833"/>
    <cellStyle name="_Finance Report Data_Proforma 3" xfId="2834"/>
    <cellStyle name="_Finance Report Data_Proforma 3_Actual by Month (2)" xfId="2835"/>
    <cellStyle name="_Finance Report Data_Proforma 3_Balance Sheet  - Dec 08 v1" xfId="2836"/>
    <cellStyle name="_Finance Report Data_Proforma 3_Balance Sheet  - June'08 - V2" xfId="2837"/>
    <cellStyle name="_Finance Report Data_Proforma 3_C. Debtor Prov Summary" xfId="2838"/>
    <cellStyle name="_Finance Report Data_Proforma 3_CFO Flash - Oct 08" xfId="2839"/>
    <cellStyle name="_Finance Report Data_Proforma 3_Control" xfId="2840"/>
    <cellStyle name="_Finance Report Data_Proforma 3_Final Group Budget with Liberty Brendan" xfId="2841"/>
    <cellStyle name="_Finance Report Data_Proforma 3_Final Group Budget without Liberty" xfId="2842"/>
    <cellStyle name="_Finance Report Data_Proforma 3_Final Profit &amp; Loss BR Oct 08 NEW" xfId="2843"/>
    <cellStyle name="_Finance Report Data_Proforma 3_Group Budget 2008.2009" xfId="2844"/>
    <cellStyle name="_Finance Report Data_Proforma 3_Group Budget 2008.2009 v10 Pre 16-6-08" xfId="2845"/>
    <cellStyle name="_Finance Report Data_Proforma 3_Group Budget 2008.2009 v2" xfId="2846"/>
    <cellStyle name="_Finance Report Data_Proforma 3_Group Budget 2008.S FINAL" xfId="2847"/>
    <cellStyle name="_Finance Report Data_Proforma 3_Group Budget Con PBT &amp; Ebit System v2" xfId="2848"/>
    <cellStyle name="_Finance Report Data_Proforma 3_Group Budget Con PBT &amp; Ebit System v3" xfId="2849"/>
    <cellStyle name="_Finance Report Data_Proforma 3_Group Budget Con PBT &amp; Ebit System v4" xfId="2850"/>
    <cellStyle name="_Finance Report Data_Proforma 3_Group Budget Con PBT &amp; Ebit System v7" xfId="2851"/>
    <cellStyle name="_Finance Report Data_Proforma 3_Group Budget PBT TempE vs System v2" xfId="2852"/>
    <cellStyle name="_Finance Report Data_Proforma 3_Group Profit &amp; Loss Jun 09" xfId="2853"/>
    <cellStyle name="_Finance Report Data_Proforma 3_Group Profit &amp; Loss Jun 09 v2" xfId="2854"/>
    <cellStyle name="_Finance Report Data_Proforma 3_Group Results Jan 09 Act" xfId="2855"/>
    <cellStyle name="_Finance Report Data_Proforma 3_Group Results Jun 08 Act v2" xfId="2856"/>
    <cellStyle name="_Finance Report Data_Proforma 3_Group Results Jun 08 Est v2" xfId="2857"/>
    <cellStyle name="_Finance Report Data_Proforma 3_Group Results May 08 Est" xfId="2858"/>
    <cellStyle name="_Finance Report Data_Proforma 3_Group Results Nov 08 Act V1" xfId="2859"/>
    <cellStyle name="_Finance Report Data_Proforma 3_Group Results Oct 08 Est" xfId="2860"/>
    <cellStyle name="_Finance Report Data_Proforma 3_Group Results Sept 08 Act NEW" xfId="2861"/>
    <cellStyle name="_Finance Report Data_Proforma 3_Jan 08 - TCF Calcs" xfId="2862"/>
    <cellStyle name="_Finance Report Data_Proforma 3_NZ Profit &amp; Loss Jun 09" xfId="2863"/>
    <cellStyle name="_Finance Report Data_Proforma 3_Prior Year by Month" xfId="2864"/>
    <cellStyle name="_Finance Report Data_Proforma 3_Profit &amp; Loss BR June08" xfId="2865"/>
    <cellStyle name="_Finance Report Data_Proforma 3_Profit &amp; Loss BR Nov 08" xfId="2866"/>
    <cellStyle name="_Finance Report Data_Proforma 3_Profit &amp; Loss BR Oct 08 NEW" xfId="2867"/>
    <cellStyle name="_Finance Report Data_Proforma 3_Profit &amp; Loss BR Oct 08 NEW- Liberty" xfId="2868"/>
    <cellStyle name="_Finance Report Data_Proforma 3_QueryAnalysis_BR_FYR_bm" xfId="2869"/>
    <cellStyle name="_Finance Report Data_Proforma 3_QueryAnalysis_BR_FYR_bmv2" xfId="2870"/>
    <cellStyle name="_Finance Report Data_Proforma 3_QueryAnalysis_BR_FYR_ver1" xfId="2871"/>
    <cellStyle name="_Finance Report Data_Proforma 3_QueryAnalysis_BR_FYR_ver2" xfId="2872"/>
    <cellStyle name="_Finance Report Data_Proforma 3_Sheet1" xfId="2873"/>
    <cellStyle name="_Finance Report Data_Proforma 3_Sheet1_1" xfId="2874"/>
    <cellStyle name="_Finance Report Data_Proforma 3_Sheet2" xfId="2875"/>
    <cellStyle name="_Finance Report Data_Proforma 3_Staff Numbers Template Oct TEST After Rest" xfId="2876"/>
    <cellStyle name="_Finance Report Data_Proforma 3_Summary Report" xfId="2877"/>
    <cellStyle name="_Finance Report Data_Proforma 3_Summary Report Actual" xfId="2878"/>
    <cellStyle name="_Finance Report Data_Proforma 3_TCF Calcs (V1_0) - Feb'08" xfId="2879"/>
    <cellStyle name="_Finance Report Data_Proforma 3_Turnover &amp; Comm Sep 08" xfId="2880"/>
    <cellStyle name="_Finance Report Data_Proforma 3_Turnover &amp; Comm Sep 08 NEW" xfId="2881"/>
    <cellStyle name="_Finance Report Data_Proforma 3_Turnover &amp; Comm Sep 08 NEW_VAR. P&amp;L Detail" xfId="2882"/>
    <cellStyle name="_Finance Report Data_Proforma 3_Turnover &amp; Comm Sep 08_VAR. P&amp;L Detail" xfId="2883"/>
    <cellStyle name="_Finance Report Data_Proforma 3_Vision - FYR - May 09 Est" xfId="2884"/>
    <cellStyle name="_Finance Report Data_Proforma budget 08" xfId="2885"/>
    <cellStyle name="_Finance Report Data_Proforma budget 08 V2" xfId="2886"/>
    <cellStyle name="_Finance Report Data_Proforma budget 08 V2_C. Debtor Prov Summary" xfId="2887"/>
    <cellStyle name="_Finance Report Data_Proforma budget 08_C. Debtor Prov Summary" xfId="2888"/>
    <cellStyle name="_Finance Report Data_Proforma_2011 1st Qtr Fcst - Blank Template" xfId="2889"/>
    <cellStyle name="_Finance Report Data_Proforma_May 10 Metals Consolidated FINAL" xfId="2890"/>
    <cellStyle name="_Finance Report Data_Proforma_Turnover &amp; Comm Sep 08" xfId="2891"/>
    <cellStyle name="_Finance Report Data_Proforma_Turnover &amp; Comm Sep 08 NEW" xfId="2892"/>
    <cellStyle name="_Finance Report Data_Proforma_Turnover &amp; Comm Sep 08 NEW_VAR. P&amp;L Detail" xfId="2893"/>
    <cellStyle name="_Finance Report Data_Proforma_Turnover &amp; Comm Sep 08_VAR. P&amp;L Detail" xfId="2894"/>
    <cellStyle name="_Finance Report Data_QLD Dec07 Half Year Audit Checklist" xfId="2895"/>
    <cellStyle name="_Finance Report Data_R. ADD Debtors csv" xfId="2896"/>
    <cellStyle name="_Finance Report Data_R. PNLBS YTD csv" xfId="2897"/>
    <cellStyle name="_Finance Report Data_Rev Rec Template (3)" xfId="2898"/>
    <cellStyle name="_Finance Report Data_Staff Numbers Template Oct TEST After Rest" xfId="2899"/>
    <cellStyle name="_Finance Report Data_TABLE" xfId="2900"/>
    <cellStyle name="_Finance Report Data_TB Close List of Issues for Overseas" xfId="2901"/>
    <cellStyle name="_Finance Report Data_TCF Calcs (V1_0) - Feb'08" xfId="2902"/>
    <cellStyle name="_Finance Report Data_ttv calculation" xfId="2903"/>
    <cellStyle name="_Finance Report Data_ttv calculation_C. Debtor Prov Summary" xfId="2904"/>
    <cellStyle name="_Finance Report Data_VAR. P&amp;L Detail" xfId="2905"/>
    <cellStyle name="_Finance Report_01. Chart of Accounts Feb08" xfId="2906"/>
    <cellStyle name="_Finance Report_01. Chart of Accounts Feb08_2008 YEnd Audit GFR Checklist - Module 2" xfId="2907"/>
    <cellStyle name="_Finance Report_01. Chart of Accounts Feb08_2009 1-2YEnd Audit GFR Checklist - Module 1" xfId="2908"/>
    <cellStyle name="_Finance Report_01. Chart of Accounts Feb08_2009 1-2YEnd Audit GFR Checklist - NEW" xfId="2909"/>
    <cellStyle name="_Finance Report_01. Chart of Accounts Feb08_Debtor Prov Schedule Checklist (4)" xfId="2910"/>
    <cellStyle name="_Finance Report_01. Chart of Accounts Feb08_GFR Checklist - Half Year Audit Dec 08" xfId="2911"/>
    <cellStyle name="_Finance Report_01. Chart of Accounts Feb08_GFR Checklist Nov 08" xfId="2912"/>
    <cellStyle name="_Finance Report_01. Chart of Accounts Feb08_GFR Checklist -Year Audit June 2009 v1" xfId="2913"/>
    <cellStyle name="_Finance Report_01. Chart of Accounts Feb08_GFR Checklist -Year Audit June 2009 v2" xfId="2914"/>
    <cellStyle name="_Finance Report_01. Chart of Accounts Feb08_GFR Checklist -Year Audit June 2009 v4" xfId="2915"/>
    <cellStyle name="_Finance Report_01. Chart of Accounts Feb08_GFR New Test Checklist Nov 08" xfId="2916"/>
    <cellStyle name="_Finance Report_01. Chart of Accounts Feb08_May 08 GFR Checklist" xfId="2917"/>
    <cellStyle name="_Finance Report_01. Chart of Accounts Feb08_R. ADD Debtors csv" xfId="2918"/>
    <cellStyle name="_Finance Report_01. Chart of Accounts Feb08_R. PNLBS YTD csv" xfId="2919"/>
    <cellStyle name="_Finance Report_01. Chart of Accounts Feb08_Rev Rec Template (3)" xfId="2920"/>
    <cellStyle name="_Finance Report_01. Chart of Accounts Feb08_TB Close List of Issues for Overseas" xfId="2921"/>
    <cellStyle name="_Finance Report_01. Chart of Accounts Feb08_VAR. P&amp;L Detail" xfId="2922"/>
    <cellStyle name="_Finance Report_01. Chart of Accounts Sep 07" xfId="2923"/>
    <cellStyle name="_Finance Report_01. Chart of Accounts Sep 07_C3. General Cash by T3" xfId="2924"/>
    <cellStyle name="_Finance Report_01. Chart of Accounts Sep 07_C3. General Cash by T3_1" xfId="2925"/>
    <cellStyle name="_Finance Report_01. Chart of Accounts Sep 07_C4. Client Cash by T2" xfId="2926"/>
    <cellStyle name="_Finance Report_01. Chart of Accounts Sep 07_C4. Client Cash by T2_1" xfId="2927"/>
    <cellStyle name="_Finance Report_01. Chart of Accounts Sep 07_D2. Debtor Prov Summary" xfId="2928"/>
    <cellStyle name="_Finance Report_01. Chart of Accounts Sep 07_D3. Debtors - Top 10" xfId="2929"/>
    <cellStyle name="_Finance Report_01. Chart of Accounts Sep 07_D3. Debtors - Top 10_1" xfId="2930"/>
    <cellStyle name="_Finance Report_01. Chart of Accounts Sep 07_E1. Foreign Exchange" xfId="2931"/>
    <cellStyle name="_Finance Report_01. Chart of Accounts Sep 07_F1. Prepayments" xfId="2932"/>
    <cellStyle name="_Finance Report_01. Chart of Accounts Sep 07_F1. Prepayments_1" xfId="2933"/>
    <cellStyle name="_Finance Report_01. Chart of Accounts Sep 07_K1. Annual Leave" xfId="2934"/>
    <cellStyle name="_Finance Report_01. Chart of Accounts Sep 07_K1. Annual Leave_1" xfId="2935"/>
    <cellStyle name="_Finance Report_01. Chart of Accounts Sep 07_O3. Staff Numbers" xfId="2936"/>
    <cellStyle name="_Finance Report_01. Chart of Accounts Sep 07_O4. Front End Staff Turnover" xfId="2937"/>
    <cellStyle name="_Finance Report_24 Nov 05_Draft of Board Report" xfId="2938"/>
    <cellStyle name="_Finance Report_24 Nov 05_Draft of Board Report_Board Report - Debtor V1_0 " xfId="2939"/>
    <cellStyle name="_Finance Report_24 Nov 05_Draft of Board Report_Board Report - Debtor V1_3" xfId="2940"/>
    <cellStyle name="_Finance Report_24 Nov 05_Draft of Board Report_Board Report - Debtor V1_3_Debtors - Aug 08 V1" xfId="2941"/>
    <cellStyle name="_Finance Report_24 Nov 05_Draft of Board Report_Board Report - Debtor V1_3_Graph" xfId="2942"/>
    <cellStyle name="_Finance Report_24 Nov 05_Draft of Board Report_Board Report - Debtor V1_3_Pg 14 - Debtors - July 09 v1" xfId="2943"/>
    <cellStyle name="_Finance Report_24 Nov 05_Draft of Board Report_Board Report - Debtor V1_3_Pg 14 - Debtors - July 09 v2" xfId="2944"/>
    <cellStyle name="_Finance Report_24 Nov 05_Draft of Board Report_Board Report - Debtor V1_3_PNL - July 09" xfId="2945"/>
    <cellStyle name="_Finance Report_24 Nov 05_Draft of Board Report_Board Report - Debtor V1_3_Sheet1" xfId="2946"/>
    <cellStyle name="_Finance Report_24 Nov 05_Draft of Board Report_Board Report - Debtor V1_3_Sheet2" xfId="2947"/>
    <cellStyle name="_Finance Report_24 Nov 05_Draft of Board Report_Board Report - Debtor V1_4" xfId="2948"/>
    <cellStyle name="_Finance Report_24 Nov 05_Draft of Board Report_Board Report - Debtor V1_4_Debtors - Aug 08 V1" xfId="2949"/>
    <cellStyle name="_Finance Report_24 Nov 05_Draft of Board Report_Board Report - Debtor V1_4_Graph" xfId="2950"/>
    <cellStyle name="_Finance Report_24 Nov 05_Draft of Board Report_Board Report - Debtor V1_4_Pg 14 - Debtors - July 09 v1" xfId="2951"/>
    <cellStyle name="_Finance Report_24 Nov 05_Draft of Board Report_Board Report - Debtor V1_4_Pg 14 - Debtors - July 09 v2" xfId="2952"/>
    <cellStyle name="_Finance Report_24 Nov 05_Draft of Board Report_Board Report - Debtor V1_4_PNL - July 09" xfId="2953"/>
    <cellStyle name="_Finance Report_24 Nov 05_Draft of Board Report_Board Report - Debtor V1_4_Sheet1" xfId="2954"/>
    <cellStyle name="_Finance Report_24 Nov 05_Draft of Board Report_Board Report - Debtor V1_4_Sheet2" xfId="2955"/>
    <cellStyle name="_Finance Report_24 Nov 05_Draft of Board Report_C. Debtor Prov Summary" xfId="2956"/>
    <cellStyle name="_Finance Report_24 Nov 05_Draft of Board Report_DEBTOR BOARD Report new format " xfId="2957"/>
    <cellStyle name="_Finance Report_24 Nov 05_Draft of Board Report_Debtors - Aug 08 V1" xfId="2958"/>
    <cellStyle name="_Finance Report_24 Nov 05_Draft of Board Report_Debtors Apr 08 V02" xfId="2959"/>
    <cellStyle name="_Finance Report_24 Nov 05_Draft of Board Report_Debtors June'08 (New) V2" xfId="2960"/>
    <cellStyle name="_Finance Report_24 Nov 05_Draft of Board Report_Debtors June'08 (New) V2_Debtors - Aug 08 V1" xfId="2961"/>
    <cellStyle name="_Finance Report_24 Nov 05_Draft of Board Report_Debtors June'08 (New) V2_Graph" xfId="2962"/>
    <cellStyle name="_Finance Report_24 Nov 05_Draft of Board Report_Debtors June'08 (New) V2_Pg 14 - Debtors - July 09 v1" xfId="2963"/>
    <cellStyle name="_Finance Report_24 Nov 05_Draft of Board Report_Debtors June'08 (New) V2_Pg 14 - Debtors - July 09 v2" xfId="2964"/>
    <cellStyle name="_Finance Report_24 Nov 05_Draft of Board Report_Debtors June'08 (New) V2_PNL - July 09" xfId="2965"/>
    <cellStyle name="_Finance Report_24 Nov 05_Draft of Board Report_Debtors June'08 (New) V2_Sheet1" xfId="2966"/>
    <cellStyle name="_Finance Report_24 Nov 05_Draft of Board Report_Debtors June'08 (New) V2_Sheet2" xfId="2967"/>
    <cellStyle name="_Finance Report_24 Nov 05_Draft of Board Report_Debtors June'08 (old)" xfId="2968"/>
    <cellStyle name="_Finance Report_24 Nov 05_Draft of Board Report_Debtors Mar 08 V01" xfId="2969"/>
    <cellStyle name="_Finance Report_24 Nov 05_Draft of Board Report_Debtors May 08 V3" xfId="2970"/>
    <cellStyle name="_Finance Report_24 Nov 05_Draft of Board Report_Debtors May 08 V4" xfId="2971"/>
    <cellStyle name="_Finance Report_24 Nov 05_Draft of Board Report_Debtors Nov06" xfId="2972"/>
    <cellStyle name="_Finance Report_24 Nov 05_Draft of Board Report_Debtors Nov06_C. Debtor Prov Summary" xfId="2973"/>
    <cellStyle name="_Finance Report_24 Nov 05_Draft of Board Report_Debtors VerJan 08" xfId="2974"/>
    <cellStyle name="_Finance Report_24 Nov 05_Draft of Board Report_Final Debtors Oct 06 New" xfId="2975"/>
    <cellStyle name="_Finance Report_24 Nov 05_Draft of Board Report_Final Debtors Oct 06 New_C. Debtor Prov Summary" xfId="2976"/>
    <cellStyle name="_Finance Report_24 Nov 05_Draft of Board Report_Graph" xfId="2977"/>
    <cellStyle name="_Finance Report_24 Nov 05_Draft of Board Report_Latest Revision_Board Report" xfId="2978"/>
    <cellStyle name="_Finance Report_24 Nov 05_Draft of Board Report_Latest Revision_Board Report_C. Debtor Prov Summary" xfId="2979"/>
    <cellStyle name="_Finance Report_24 Nov 05_Draft of Board Report_Pg 14 - Debtors - July 09 v1" xfId="2980"/>
    <cellStyle name="_Finance Report_24 Nov 05_Draft of Board Report_Pg 14 - Debtors - July 09 v2" xfId="2981"/>
    <cellStyle name="_Finance Report_24 Nov 05_Draft of Board Report_PNL - July 09" xfId="2982"/>
    <cellStyle name="_Finance Report_24 Nov 05_Draft of Board Report_Sheet1" xfId="2983"/>
    <cellStyle name="_Finance Report_24 Nov 05_Draft of Board Report_Sheet2" xfId="2984"/>
    <cellStyle name="_Finance Report_Balance Sheet  - Dec 08 v1" xfId="2985"/>
    <cellStyle name="_Finance Report_Balance Sheet  - June'08 - V2" xfId="2986"/>
    <cellStyle name="_Finance Report_Balance Sheet Oct 07 - Flanno" xfId="2987"/>
    <cellStyle name="_Finance Report_Balance Sheet Oct 07 - Flanno_C. Debtor Prov Summary" xfId="2988"/>
    <cellStyle name="_Finance Report_C. Debtor Prov Summary" xfId="2989"/>
    <cellStyle name="_Finance Report_CFO Proforma" xfId="2990"/>
    <cellStyle name="_Finance Report_CFO Proforma_2008 YEnd Audit GFR Checklist - Module 2" xfId="2991"/>
    <cellStyle name="_Finance Report_CFO Proforma_2009 1-2YEnd Audit GFR Checklist - Module 1" xfId="2992"/>
    <cellStyle name="_Finance Report_CFO Proforma_2009 1-2YEnd Audit GFR Checklist - NEW" xfId="2993"/>
    <cellStyle name="_Finance Report_CFO Proforma_Debtor Prov Schedule Checklist (4)" xfId="2994"/>
    <cellStyle name="_Finance Report_CFO Proforma_GFR Checklist - Half Year Audit Dec 08" xfId="2995"/>
    <cellStyle name="_Finance Report_CFO Proforma_GFR Checklist Nov 08" xfId="2996"/>
    <cellStyle name="_Finance Report_CFO Proforma_GFR Checklist -Year Audit June 2009 v1" xfId="2997"/>
    <cellStyle name="_Finance Report_CFO Proforma_GFR Checklist -Year Audit June 2009 v2" xfId="2998"/>
    <cellStyle name="_Finance Report_CFO Proforma_GFR Checklist -Year Audit June 2009 v4" xfId="2999"/>
    <cellStyle name="_Finance Report_CFO Proforma_GFR New Test Checklist Nov 08" xfId="3000"/>
    <cellStyle name="_Finance Report_CFO Proforma_Half Year End Audit GFR Che" xfId="3001"/>
    <cellStyle name="_Finance Report_CFO Proforma_May 08 GFR Checklist" xfId="3002"/>
    <cellStyle name="_Finance Report_CFO Proforma_QLD Dec07 Half Year Audit Checklist" xfId="3003"/>
    <cellStyle name="_Finance Report_CFO Proforma_R. ADD Debtors csv" xfId="3004"/>
    <cellStyle name="_Finance Report_CFO Proforma_R. PNLBS YTD csv" xfId="3005"/>
    <cellStyle name="_Finance Report_CFO Proforma_Rev Rec Template (3)" xfId="3006"/>
    <cellStyle name="_Finance Report_CFO Proforma_TB Close List of Issues for Overseas" xfId="3007"/>
    <cellStyle name="_Finance Report_CFO Proforma_VAR. P&amp;L Detail" xfId="3008"/>
    <cellStyle name="_Finance Report_CofA STAGE" xfId="3009"/>
    <cellStyle name="_Finance Report_Copy of LEISURE TEMPLATE" xfId="3010"/>
    <cellStyle name="_Finance Report_Copy of LEISURE TEMPLATE_C. Debtor Prov Summary" xfId="3011"/>
    <cellStyle name="_Finance Report_Cover Pages2" xfId="3012"/>
    <cellStyle name="_Finance Report_Cover Pages2_Final Group Budget with Liberty Brendan" xfId="3013"/>
    <cellStyle name="_Finance Report_Cover Pages2_Final Group Budget without Liberty" xfId="3014"/>
    <cellStyle name="_Finance Report_Cover Pages2_Group Budget 2008.2009" xfId="3015"/>
    <cellStyle name="_Finance Report_Cover Pages2_Group Budget 2008.2009 v2" xfId="3016"/>
    <cellStyle name="_Finance Report_Cover Pages2_Group Budget 2008.S FINAL" xfId="3017"/>
    <cellStyle name="_Finance Report_Cover Pages2_Group Budget Con PBT &amp; Ebit System v7" xfId="3018"/>
    <cellStyle name="_Finance Report_Debtors Dec06 after audit" xfId="3019"/>
    <cellStyle name="_Finance Report_Debtors Dec06 after audit_C. Debtor Prov Summary" xfId="3020"/>
    <cellStyle name="_Finance Report_Final Group Budget with Liberty Brendan" xfId="3021"/>
    <cellStyle name="_Finance Report_Final Group Budget without Liberty" xfId="3022"/>
    <cellStyle name="_Finance Report_Final Profit &amp; Loss BR Oct 08 NEW" xfId="3023"/>
    <cellStyle name="_Finance Report_FYR Estimate June 2007 10 Jul" xfId="3024"/>
    <cellStyle name="_Finance Report_FYR Estimate June 2007 10 Jul_2011 1st Qtr Fcst - Blank Template" xfId="3025"/>
    <cellStyle name="_Finance Report_FYR Estimate June 2007 10 Jul_Actual by Month (2)" xfId="3026"/>
    <cellStyle name="_Finance Report_FYR Estimate June 2007 10 Jul_CFO Flash - Oct 08" xfId="3027"/>
    <cellStyle name="_Finance Report_FYR Estimate June 2007 10 Jul_Control" xfId="3028"/>
    <cellStyle name="_Finance Report_FYR Estimate June 2007 10 Jul_Final Group Budget with Liberty Brendan" xfId="3029"/>
    <cellStyle name="_Finance Report_FYR Estimate June 2007 10 Jul_Group Budget Con PBT &amp; Ebit System v2" xfId="3030"/>
    <cellStyle name="_Finance Report_FYR Estimate June 2007 10 Jul_Group Budget Con PBT &amp; Ebit System v3" xfId="3031"/>
    <cellStyle name="_Finance Report_FYR Estimate June 2007 10 Jul_Group Budget Con PBT &amp; Ebit System v4" xfId="3032"/>
    <cellStyle name="_Finance Report_FYR Estimate June 2007 10 Jul_Group Budget PBT TempE vs System v2" xfId="3033"/>
    <cellStyle name="_Finance Report_FYR Estimate June 2007 10 Jul_Group Results Jan 09 Act" xfId="3034"/>
    <cellStyle name="_Finance Report_FYR Estimate June 2007 10 Jul_Group Results Jun 08 Act v2" xfId="3035"/>
    <cellStyle name="_Finance Report_FYR Estimate June 2007 10 Jul_Group Results Jun 08 Est v2" xfId="3036"/>
    <cellStyle name="_Finance Report_FYR Estimate June 2007 10 Jul_Group Results May 08 Est" xfId="3037"/>
    <cellStyle name="_Finance Report_FYR Estimate June 2007 10 Jul_Group Results Nov 08 Act V1" xfId="3038"/>
    <cellStyle name="_Finance Report_FYR Estimate June 2007 10 Jul_Group Results Oct 08 Est" xfId="3039"/>
    <cellStyle name="_Finance Report_FYR Estimate June 2007 10 Jul_Group Results Sept 08 Act NEW" xfId="3040"/>
    <cellStyle name="_Finance Report_FYR Estimate June 2007 10 Jul_May 10 Metals Consolidated FINAL" xfId="3041"/>
    <cellStyle name="_Finance Report_FYR Estimate June 2007 10 Jul_Prior Year by Month" xfId="3042"/>
    <cellStyle name="_Finance Report_FYR Estimate June 2007 10 Jul_QueryAnalysis_BR_FYR_bm" xfId="3043"/>
    <cellStyle name="_Finance Report_FYR Estimate June 2007 10 Jul_QueryAnalysis_BR_FYR_bmv2" xfId="3044"/>
    <cellStyle name="_Finance Report_FYR Estimate June 2007 10 Jul_QueryAnalysis_BR_FYR_ver1" xfId="3045"/>
    <cellStyle name="_Finance Report_FYR Estimate June 2007 10 Jul_QueryAnalysis_BR_FYR_ver2" xfId="3046"/>
    <cellStyle name="_Finance Report_FYR Estimate June 2007 10 Jul_Sheet1" xfId="3047"/>
    <cellStyle name="_Finance Report_FYR Estimate June 2007 10 Jul_Summary Report" xfId="3048"/>
    <cellStyle name="_Finance Report_FYR Estimate June 2007 10 Jul_Summary Report Actual" xfId="3049"/>
    <cellStyle name="_Finance Report_FYR Estimate June 2007 10 Jul_Turnover &amp; Comm Sep 08" xfId="3050"/>
    <cellStyle name="_Finance Report_FYR Estimate June 2007 10 Jul_Turnover &amp; Comm Sep 08 NEW" xfId="3051"/>
    <cellStyle name="_Finance Report_FYR Estimate June 2007 10 Jul_Turnover &amp; Comm Sep 08 NEW_VAR. P&amp;L Detail" xfId="3052"/>
    <cellStyle name="_Finance Report_FYR Estimate June 2007 10 Jul_Turnover &amp; Comm Sep 08_VAR. P&amp;L Detail" xfId="3053"/>
    <cellStyle name="_Finance Report_FYR Estimate June 2007 10 Jul_Vision - FYR - May 09 Est" xfId="3054"/>
    <cellStyle name="_Finance Report_Group Budget 2008.2009" xfId="3055"/>
    <cellStyle name="_Finance Report_Group Budget 2008.2009 v2" xfId="3056"/>
    <cellStyle name="_Finance Report_Group Budget 2008.S FINAL" xfId="3057"/>
    <cellStyle name="_Finance Report_Group Budget Con PBT &amp; Ebit System v7" xfId="3058"/>
    <cellStyle name="_Finance Report_Group Forecast Sep 07" xfId="3059"/>
    <cellStyle name="_Finance Report_Group Profit &amp; Loss Jun 09" xfId="3060"/>
    <cellStyle name="_Finance Report_Jan 08 - TCF Calcs" xfId="3061"/>
    <cellStyle name="_Finance Report_NZ Profit &amp; Loss Jun 09" xfId="3062"/>
    <cellStyle name="_Finance Report_NZ Scorecard Reporting Suite" xfId="3063"/>
    <cellStyle name="_Finance Report_NZ Scorecard Reporting Suite_C. Debtor Prov Summary" xfId="3064"/>
    <cellStyle name="_Finance Report_P&amp;L and Balance Sheet Groupings 2" xfId="3065"/>
    <cellStyle name="_Finance Report_P&amp;L and Balance Sheet Groupings 2_Debtor Prov Schedule Checklist (4)" xfId="3066"/>
    <cellStyle name="_Finance Report_P&amp;L and Balance Sheet Groupings 2_GFR Checklist - Half Year Audit Dec 08" xfId="3067"/>
    <cellStyle name="_Finance Report_P&amp;L and Balance Sheet Groupings 2_GFR Checklist -Year Audit June 2009 v1" xfId="3068"/>
    <cellStyle name="_Finance Report_P&amp;L and Balance Sheet Groupings 2_GFR Checklist -Year Audit June 2009 v2" xfId="3069"/>
    <cellStyle name="_Finance Report_P&amp;L and Balance Sheet Groupings 2_GFR Checklist -Year Audit June 2009 v4" xfId="3070"/>
    <cellStyle name="_Finance Report_P&amp;L and Balance Sheet Groupings 2_R. ADD Debtors csv" xfId="3071"/>
    <cellStyle name="_Finance Report_P&amp;L and Balance Sheet Groupings 2_R. PNLBS YTD csv" xfId="3072"/>
    <cellStyle name="_Finance Report_P&amp;L and Balance Sheet Groupings 2_TB Close List of Issues for Overseas" xfId="3073"/>
    <cellStyle name="_Finance Report_P&amp;L and Balance Sheet Groupings 2_VAR. P&amp;L Detail" xfId="3074"/>
    <cellStyle name="_Finance Report_Peopleworks Actual Jan" xfId="3075"/>
    <cellStyle name="_Finance Report_Peopleworks Actual Jan_C. Debtor Prov Summary" xfId="3076"/>
    <cellStyle name="_Finance Report_Peopleworks Actuals Feb" xfId="3077"/>
    <cellStyle name="_Finance Report_Peopleworks Actuals Feb_C. Debtor Prov Summary" xfId="3078"/>
    <cellStyle name="_Finance Report_Profit &amp; Loss" xfId="3079"/>
    <cellStyle name="_Finance Report_Profit &amp; Loss BR July08" xfId="3080"/>
    <cellStyle name="_Finance Report_Profit &amp; Loss BR July08_C. Debtor Prov Summary" xfId="3081"/>
    <cellStyle name="_Finance Report_Profit &amp; Loss BR Oct 08 NEW" xfId="3082"/>
    <cellStyle name="_Finance Report_Profit &amp; Loss BR Oct 08 NEW- Liberty" xfId="3083"/>
    <cellStyle name="_Finance Report_Profit &amp; Loss_2011 1st Qtr Fcst - Blank Template" xfId="3084"/>
    <cellStyle name="_Finance Report_Profit &amp; Loss_Actual by Month (2)" xfId="3085"/>
    <cellStyle name="_Finance Report_Profit &amp; Loss_CFO Flash - Oct 08" xfId="3086"/>
    <cellStyle name="_Finance Report_Profit &amp; Loss_Control" xfId="3087"/>
    <cellStyle name="_Finance Report_Profit &amp; Loss_Final Group Budget with Liberty Brendan" xfId="3088"/>
    <cellStyle name="_Finance Report_Profit &amp; Loss_Group Budget Con PBT &amp; Ebit System v2" xfId="3089"/>
    <cellStyle name="_Finance Report_Profit &amp; Loss_Group Budget Con PBT &amp; Ebit System v3" xfId="3090"/>
    <cellStyle name="_Finance Report_Profit &amp; Loss_Group Budget Con PBT &amp; Ebit System v4" xfId="3091"/>
    <cellStyle name="_Finance Report_Profit &amp; Loss_Group Budget PBT TempE vs System v2" xfId="3092"/>
    <cellStyle name="_Finance Report_Profit &amp; Loss_Group Results Jan 09 Act" xfId="3093"/>
    <cellStyle name="_Finance Report_Profit &amp; Loss_Group Results Jun 08 Act v2" xfId="3094"/>
    <cellStyle name="_Finance Report_Profit &amp; Loss_Group Results Jun 08 Est v2" xfId="3095"/>
    <cellStyle name="_Finance Report_Profit &amp; Loss_Group Results May 08 Est" xfId="3096"/>
    <cellStyle name="_Finance Report_Profit &amp; Loss_Group Results Nov 08 Act V1" xfId="3097"/>
    <cellStyle name="_Finance Report_Profit &amp; Loss_Group Results Oct 08 Est" xfId="3098"/>
    <cellStyle name="_Finance Report_Profit &amp; Loss_Group Results Sept 08 Act NEW" xfId="3099"/>
    <cellStyle name="_Finance Report_Profit &amp; Loss_May 10 Metals Consolidated FINAL" xfId="3100"/>
    <cellStyle name="_Finance Report_Profit &amp; Loss_Prior Year by Month" xfId="3101"/>
    <cellStyle name="_Finance Report_Profit &amp; Loss_QueryAnalysis_BR_FYR_bm" xfId="3102"/>
    <cellStyle name="_Finance Report_Profit &amp; Loss_QueryAnalysis_BR_FYR_bmv2" xfId="3103"/>
    <cellStyle name="_Finance Report_Profit &amp; Loss_QueryAnalysis_BR_FYR_ver1" xfId="3104"/>
    <cellStyle name="_Finance Report_Profit &amp; Loss_QueryAnalysis_BR_FYR_ver2" xfId="3105"/>
    <cellStyle name="_Finance Report_Profit &amp; Loss_Sheet1" xfId="3106"/>
    <cellStyle name="_Finance Report_Profit &amp; Loss_Summary Report" xfId="3107"/>
    <cellStyle name="_Finance Report_Profit &amp; Loss_Summary Report Actual" xfId="3108"/>
    <cellStyle name="_Finance Report_Profit &amp; Loss_Turnover &amp; Comm Sep 08" xfId="3109"/>
    <cellStyle name="_Finance Report_Profit &amp; Loss_Turnover &amp; Comm Sep 08 NEW" xfId="3110"/>
    <cellStyle name="_Finance Report_Profit &amp; Loss_Turnover &amp; Comm Sep 08 NEW_VAR. P&amp;L Detail" xfId="3111"/>
    <cellStyle name="_Finance Report_Profit &amp; Loss_Turnover &amp; Comm Sep 08_VAR. P&amp;L Detail" xfId="3112"/>
    <cellStyle name="_Finance Report_Profit &amp; Loss_Vision - FYR - May 09 Est" xfId="3113"/>
    <cellStyle name="_Finance Report_Proforma" xfId="3114"/>
    <cellStyle name="_Finance Report_Proforma 3" xfId="3115"/>
    <cellStyle name="_Finance Report_Proforma 3_Actual by Month (2)" xfId="3116"/>
    <cellStyle name="_Finance Report_Proforma 3_Balance Sheet  - Dec 08 v1" xfId="3117"/>
    <cellStyle name="_Finance Report_Proforma 3_Balance Sheet  - June'08 - V2" xfId="3118"/>
    <cellStyle name="_Finance Report_Proforma 3_C. Debtor Prov Summary" xfId="3119"/>
    <cellStyle name="_Finance Report_Proforma 3_CFO Flash - Oct 08" xfId="3120"/>
    <cellStyle name="_Finance Report_Proforma 3_Control" xfId="3121"/>
    <cellStyle name="_Finance Report_Proforma 3_Final Group Budget with Liberty Brendan" xfId="3122"/>
    <cellStyle name="_Finance Report_Proforma 3_Final Group Budget without Liberty" xfId="3123"/>
    <cellStyle name="_Finance Report_Proforma 3_Final Profit &amp; Loss BR Oct 08 NEW" xfId="3124"/>
    <cellStyle name="_Finance Report_Proforma 3_Group Budget 2008.2009" xfId="3125"/>
    <cellStyle name="_Finance Report_Proforma 3_Group Budget 2008.2009 v10 Pre 16-6-08" xfId="3126"/>
    <cellStyle name="_Finance Report_Proforma 3_Group Budget 2008.2009 v2" xfId="3127"/>
    <cellStyle name="_Finance Report_Proforma 3_Group Budget 2008.S FINAL" xfId="3128"/>
    <cellStyle name="_Finance Report_Proforma 3_Group Budget Con PBT &amp; Ebit System v2" xfId="3129"/>
    <cellStyle name="_Finance Report_Proforma 3_Group Budget Con PBT &amp; Ebit System v3" xfId="3130"/>
    <cellStyle name="_Finance Report_Proforma 3_Group Budget Con PBT &amp; Ebit System v4" xfId="3131"/>
    <cellStyle name="_Finance Report_Proforma 3_Group Budget Con PBT &amp; Ebit System v7" xfId="3132"/>
    <cellStyle name="_Finance Report_Proforma 3_Group Budget PBT TempE vs System v2" xfId="3133"/>
    <cellStyle name="_Finance Report_Proforma 3_Group Profit &amp; Loss Jun 09" xfId="3134"/>
    <cellStyle name="_Finance Report_Proforma 3_Group Profit &amp; Loss Jun 09 v2" xfId="3135"/>
    <cellStyle name="_Finance Report_Proforma 3_Group Results Jan 09 Act" xfId="3136"/>
    <cellStyle name="_Finance Report_Proforma 3_Group Results Jun 08 Act v2" xfId="3137"/>
    <cellStyle name="_Finance Report_Proforma 3_Group Results Jun 08 Est v2" xfId="3138"/>
    <cellStyle name="_Finance Report_Proforma 3_Group Results May 08 Est" xfId="3139"/>
    <cellStyle name="_Finance Report_Proforma 3_Group Results Nov 08 Act V1" xfId="3140"/>
    <cellStyle name="_Finance Report_Proforma 3_Group Results Oct 08 Est" xfId="3141"/>
    <cellStyle name="_Finance Report_Proforma 3_Group Results Sept 08 Act NEW" xfId="3142"/>
    <cellStyle name="_Finance Report_Proforma 3_Jan 08 - TCF Calcs" xfId="3143"/>
    <cellStyle name="_Finance Report_Proforma 3_NZ Profit &amp; Loss Jun 09" xfId="3144"/>
    <cellStyle name="_Finance Report_Proforma 3_Prior Year by Month" xfId="3145"/>
    <cellStyle name="_Finance Report_Proforma 3_Profit &amp; Loss BR June08" xfId="3146"/>
    <cellStyle name="_Finance Report_Proforma 3_Profit &amp; Loss BR Nov 08" xfId="3147"/>
    <cellStyle name="_Finance Report_Proforma 3_Profit &amp; Loss BR Oct 08 NEW" xfId="3148"/>
    <cellStyle name="_Finance Report_Proforma 3_Profit &amp; Loss BR Oct 08 NEW- Liberty" xfId="3149"/>
    <cellStyle name="_Finance Report_Proforma 3_QueryAnalysis_BR_FYR_bm" xfId="3150"/>
    <cellStyle name="_Finance Report_Proforma 3_QueryAnalysis_BR_FYR_bmv2" xfId="3151"/>
    <cellStyle name="_Finance Report_Proforma 3_QueryAnalysis_BR_FYR_ver1" xfId="3152"/>
    <cellStyle name="_Finance Report_Proforma 3_QueryAnalysis_BR_FYR_ver2" xfId="3153"/>
    <cellStyle name="_Finance Report_Proforma 3_Sheet1" xfId="3154"/>
    <cellStyle name="_Finance Report_Proforma 3_Sheet1_1" xfId="3155"/>
    <cellStyle name="_Finance Report_Proforma 3_Sheet2" xfId="3156"/>
    <cellStyle name="_Finance Report_Proforma 3_Staff Numbers Template Oct TEST After Rest" xfId="3157"/>
    <cellStyle name="_Finance Report_Proforma 3_Summary Report" xfId="3158"/>
    <cellStyle name="_Finance Report_Proforma 3_Summary Report Actual" xfId="3159"/>
    <cellStyle name="_Finance Report_Proforma 3_TCF Calcs (V1_0) - Feb'08" xfId="3160"/>
    <cellStyle name="_Finance Report_Proforma 3_Turnover &amp; Comm Sep 08" xfId="3161"/>
    <cellStyle name="_Finance Report_Proforma 3_Turnover &amp; Comm Sep 08 NEW" xfId="3162"/>
    <cellStyle name="_Finance Report_Proforma 3_Turnover &amp; Comm Sep 08 NEW_VAR. P&amp;L Detail" xfId="3163"/>
    <cellStyle name="_Finance Report_Proforma 3_Turnover &amp; Comm Sep 08_VAR. P&amp;L Detail" xfId="3164"/>
    <cellStyle name="_Finance Report_Proforma 3_Vision - FYR - May 09 Est" xfId="3165"/>
    <cellStyle name="_Finance Report_Proforma budget 08" xfId="3166"/>
    <cellStyle name="_Finance Report_Proforma budget 08 V2" xfId="3167"/>
    <cellStyle name="_Finance Report_Proforma budget 08 V2_C. Debtor Prov Summary" xfId="3168"/>
    <cellStyle name="_Finance Report_Proforma budget 08_C. Debtor Prov Summary" xfId="3169"/>
    <cellStyle name="_Finance Report_Proforma_2011 1st Qtr Fcst - Blank Template" xfId="3170"/>
    <cellStyle name="_Finance Report_Proforma_May 10 Metals Consolidated FINAL" xfId="3171"/>
    <cellStyle name="_Finance Report_Proforma_Turnover &amp; Comm Sep 08" xfId="3172"/>
    <cellStyle name="_Finance Report_Proforma_Turnover &amp; Comm Sep 08 NEW" xfId="3173"/>
    <cellStyle name="_Finance Report_Proforma_Turnover &amp; Comm Sep 08 NEW_VAR. P&amp;L Detail" xfId="3174"/>
    <cellStyle name="_Finance Report_Proforma_Turnover &amp; Comm Sep 08_VAR. P&amp;L Detail" xfId="3175"/>
    <cellStyle name="_Finance Report_Staff Numbers Template Oct TEST After Rest" xfId="3176"/>
    <cellStyle name="_Finance Report_TABLE" xfId="3177"/>
    <cellStyle name="_Finance Report_TCF Calcs (V1_0) - Feb'08" xfId="3178"/>
    <cellStyle name="_Finance Report_ttv calculation" xfId="3179"/>
    <cellStyle name="_Finance Report_ttv calculation_C. Debtor Prov Summary" xfId="3180"/>
    <cellStyle name="_Forecast Nov 04 revised" xfId="3181"/>
    <cellStyle name="_Forecast Nov 04 revised_01 Country Forecast Template BAK" xfId="3182"/>
    <cellStyle name="_Forecast Nov 04 revised_2007 Area Budget Fun" xfId="3183"/>
    <cellStyle name="_Forecast Nov 04 revised_2007 Nation Reforecast support Template" xfId="3184"/>
    <cellStyle name="_Forecast Nov 04 revised_Area Support Account" xfId="3185"/>
    <cellStyle name="_Forecast Nov 04 revised_C. Debtor Prov Summary" xfId="3186"/>
    <cellStyle name="_Forecast Nov 04 revised_Conference area bud templat" xfId="3187"/>
    <cellStyle name="_Forecast Nov 04 revised_Copy of LEISURE TEMPLATE" xfId="3188"/>
    <cellStyle name="_Forecast Nov 04 revised_Copy of LEISURE TEMPLATE_C. Debtor Prov Summary" xfId="3189"/>
    <cellStyle name="_Forecast Nov 04 revised_NZ Scorecard Reporting Suite" xfId="3190"/>
    <cellStyle name="_Forecast Nov 04 revised_Peopleworks Actual Jan" xfId="3191"/>
    <cellStyle name="_Forecast Nov 04 revised_Peopleworks Actuals Feb" xfId="3192"/>
    <cellStyle name="_FX template" xfId="3193"/>
    <cellStyle name="_FYR Act Est 2007 MASTER" xfId="3194"/>
    <cellStyle name="_FYR Act Est 2007 MASTER_Debtor Prov Schedule Checklist (4)" xfId="3195"/>
    <cellStyle name="_FYR Act Est 2007 MASTER_GFR Checklist -Year Audit June 2009 v2" xfId="3196"/>
    <cellStyle name="_FYR Act Est 2007 MASTER_GFR Checklist -Year Audit June 2009 v4" xfId="3197"/>
    <cellStyle name="_FYR Act Est 2007 MASTER_R. ADD Debtors csv" xfId="3198"/>
    <cellStyle name="_FYR Act Est 2007 MASTER_R. PNLBS YTD csv" xfId="3199"/>
    <cellStyle name="_FYR Act Est 2007 MASTER_Rev Rec Template (3)" xfId="3200"/>
    <cellStyle name="_FYR Act Est 2007 MASTER_TB Close List of Issues for Overseas" xfId="3201"/>
    <cellStyle name="_FYR Act Est 2007 MASTER_VAR. P&amp;L Detail" xfId="3202"/>
    <cellStyle name="_FYR September Actual final v2" xfId="3203"/>
    <cellStyle name="_FYR September Actual final v2_Debtor Prov Schedule Checklist (4)" xfId="3204"/>
    <cellStyle name="_FYR September Actual final v2_GFR Checklist -Year Audit June 2009 v2" xfId="3205"/>
    <cellStyle name="_FYR September Actual final v2_GFR Checklist -Year Audit June 2009 v4" xfId="3206"/>
    <cellStyle name="_FYR September Actual final v2_R. ADD Debtors csv" xfId="3207"/>
    <cellStyle name="_FYR September Actual final v2_R. PNLBS YTD csv" xfId="3208"/>
    <cellStyle name="_FYR September Actual final v2_Rev Rec Template (3)" xfId="3209"/>
    <cellStyle name="_FYR September Actual final v2_TB Close List of Issues for Overseas" xfId="3210"/>
    <cellStyle name="_FYR September Actual final v2_VAR. P&amp;L Detail" xfId="3211"/>
    <cellStyle name="_GFR Checklist - Half Year Audit Dec 08" xfId="3212"/>
    <cellStyle name="_GFR CHecklist Criteria (2)" xfId="3213"/>
    <cellStyle name="_GFR Checklist Nov 08" xfId="3214"/>
    <cellStyle name="_GFR checklist scorecard" xfId="3215"/>
    <cellStyle name="_GFR checklist Sep 06" xfId="3216"/>
    <cellStyle name="_GFR New Test Checklist Nov 08" xfId="3217"/>
    <cellStyle name="_GlobalCorpSwot Dec 04" xfId="3218"/>
    <cellStyle name="_GlobalCorpSwot Dec 04_24 Nov 05_Draft of Board Report" xfId="3219"/>
    <cellStyle name="_GlobalCorpSwot Dec 04_24 Nov 05_Draft of Board Report_Debtors Nov06" xfId="3220"/>
    <cellStyle name="_GlobalCorpSwot Dec 04_24 Nov 05_Draft of Board Report_Final Debtors Oct 06 New" xfId="3221"/>
    <cellStyle name="_GlobalCorpSwot Dec 04_24 Nov 05_Draft of Board Report_Latest Revision_Board Report" xfId="3222"/>
    <cellStyle name="_GlobalCorpSwot Dec 04_Copy of LEISURE TEMPLATE" xfId="3223"/>
    <cellStyle name="_GlobalCorpSwot Dec 04_NZ Scorecard Reporting Suite" xfId="3224"/>
    <cellStyle name="_GlobalCorpSwot Dec 04_Peopleworks Actual Jan" xfId="3225"/>
    <cellStyle name="_GlobalCorpSwot Dec 04_Peopleworks Actuals Feb" xfId="3226"/>
    <cellStyle name="_Goaldigger Debtor Provision" xfId="3227"/>
    <cellStyle name="_Goaldigger Debtor Provision July 05" xfId="3228"/>
    <cellStyle name="_Half Year End Audit GFR Che" xfId="3229"/>
    <cellStyle name="_Income and Cost Budget Template_36 week plan" xfId="3230"/>
    <cellStyle name="_Jul 2008 GFR Checklist with variance analysis" xfId="3231"/>
    <cellStyle name="_Jul 2008 GFR Checklist with variance analysis_2008 YEnd Audit GFR Checklist - Module 2" xfId="3232"/>
    <cellStyle name="_Jul 2008 GFR Checklist with variance analysis_2009 1-2YEnd Audit GFR Checklist - Module 1" xfId="3233"/>
    <cellStyle name="_Jul 2008 GFR Checklist with variance analysis_2009 1-2YEnd Audit GFR Checklist - NEW" xfId="3234"/>
    <cellStyle name="_Jul 2008 GFR Checklist with variance analysis_Debtor Prov Schedule Checklist (4)" xfId="3235"/>
    <cellStyle name="_Jul 2008 GFR Checklist with variance analysis_GFR Checklist - Half Year Audit Dec 08" xfId="3236"/>
    <cellStyle name="_Jul 2008 GFR Checklist with variance analysis_GFR Checklist Nov 08" xfId="3237"/>
    <cellStyle name="_Jul 2008 GFR Checklist with variance analysis_GFR Checklist -Year Audit June 2009 v1" xfId="3238"/>
    <cellStyle name="_Jul 2008 GFR Checklist with variance analysis_GFR Checklist -Year Audit June 2009 v2" xfId="3239"/>
    <cellStyle name="_Jul 2008 GFR Checklist with variance analysis_GFR Checklist -Year Audit June 2009 v4" xfId="3240"/>
    <cellStyle name="_Jul 2008 GFR Checklist with variance analysis_GFR New Test Checklist Nov 08" xfId="3241"/>
    <cellStyle name="_Jul 2008 GFR Checklist with variance analysis_Half Year End Audit GFR Che" xfId="3242"/>
    <cellStyle name="_Jul 2008 GFR Checklist with variance analysis_May 08 GFR Checklist" xfId="3243"/>
    <cellStyle name="_Jul 2008 GFR Checklist with variance analysis_QLD Dec07 Half Year Audit Checklist" xfId="3244"/>
    <cellStyle name="_Jul 2008 GFR Checklist with variance analysis_R. ADD Debtors csv" xfId="3245"/>
    <cellStyle name="_Jul 2008 GFR Checklist with variance analysis_R. PNLBS YTD csv" xfId="3246"/>
    <cellStyle name="_Jul 2008 GFR Checklist with variance analysis_Rev Rec Template (3)" xfId="3247"/>
    <cellStyle name="_Jul 2008 GFR Checklist with variance analysis_TB Close List of Issues for Overseas" xfId="3248"/>
    <cellStyle name="_Jul 2008 GFR Checklist with variance analysis_VAR. P&amp;L Detail" xfId="3249"/>
    <cellStyle name="_july mm est" xfId="3250"/>
    <cellStyle name="_Katzazz Debtors template Au" xfId="3251"/>
    <cellStyle name="_KPI % Of Comm Apr06 Analysis" xfId="3252"/>
    <cellStyle name="_KPI % Of Comm Feb06 Analysis" xfId="3253"/>
    <cellStyle name="_KPI % Of Comm Jan06 Analysis" xfId="3254"/>
    <cellStyle name="_KPI % Of Comm Mar06 Analysis" xfId="3255"/>
    <cellStyle name="_KPI % Of Comm Sep05 Analysi_24 Nov 05_Draft of Board Report" xfId="3256"/>
    <cellStyle name="_KPI % Of Comm Sep05 Analysi_24 Nov 05_Draft of Board Report_Debtors Nov06" xfId="3257"/>
    <cellStyle name="_KPI % Of Comm Sep05 Analysi_24 Nov 05_Draft of Board Report_Final Debtors Oct 06 New" xfId="3258"/>
    <cellStyle name="_Leisure Ops Oz Budget 30 June 06" xfId="3259"/>
    <cellStyle name="_Leisure Ops Oz Budget 30 June 06_01. Chart of Accounts Feb08" xfId="3260"/>
    <cellStyle name="_Leisure Ops Oz Budget 30 June 06_01. Chart of Accounts Feb08_2008 YEnd Audit GFR Checklist - Module 2" xfId="3261"/>
    <cellStyle name="_Leisure Ops Oz Budget 30 June 06_01. Chart of Accounts Feb08_2009 1-2YEnd Audit GFR Checklist - Module 1" xfId="3262"/>
    <cellStyle name="_Leisure Ops Oz Budget 30 June 06_01. Chart of Accounts Feb08_2009 1-2YEnd Audit GFR Checklist - NEW" xfId="3263"/>
    <cellStyle name="_Leisure Ops Oz Budget 30 June 06_01. Chart of Accounts Feb08_Debtor Prov Schedule Checklist (4)" xfId="3264"/>
    <cellStyle name="_Leisure Ops Oz Budget 30 June 06_01. Chart of Accounts Feb08_GFR Checklist - Half Year Audit Dec 08" xfId="3265"/>
    <cellStyle name="_Leisure Ops Oz Budget 30 June 06_01. Chart of Accounts Feb08_GFR Checklist Nov 08" xfId="3266"/>
    <cellStyle name="_Leisure Ops Oz Budget 30 June 06_01. Chart of Accounts Feb08_GFR Checklist -Year Audit June 2009 v1" xfId="3267"/>
    <cellStyle name="_Leisure Ops Oz Budget 30 June 06_01. Chart of Accounts Feb08_GFR Checklist -Year Audit June 2009 v2" xfId="3268"/>
    <cellStyle name="_Leisure Ops Oz Budget 30 June 06_01. Chart of Accounts Feb08_GFR Checklist -Year Audit June 2009 v4" xfId="3269"/>
    <cellStyle name="_Leisure Ops Oz Budget 30 June 06_01. Chart of Accounts Feb08_GFR New Test Checklist Nov 08" xfId="3270"/>
    <cellStyle name="_Leisure Ops Oz Budget 30 June 06_01. Chart of Accounts Feb08_May 08 GFR Checklist" xfId="3271"/>
    <cellStyle name="_Leisure Ops Oz Budget 30 June 06_01. Chart of Accounts Feb08_R. ADD Debtors csv" xfId="3272"/>
    <cellStyle name="_Leisure Ops Oz Budget 30 June 06_01. Chart of Accounts Feb08_R. PNLBS YTD csv" xfId="3273"/>
    <cellStyle name="_Leisure Ops Oz Budget 30 June 06_01. Chart of Accounts Feb08_Rev Rec Template (3)" xfId="3274"/>
    <cellStyle name="_Leisure Ops Oz Budget 30 June 06_01. Chart of Accounts Feb08_TB Close List of Issues for Overseas" xfId="3275"/>
    <cellStyle name="_Leisure Ops Oz Budget 30 June 06_01. Chart of Accounts Feb08_VAR. P&amp;L Detail" xfId="3276"/>
    <cellStyle name="_Leisure Ops Oz Budget 30 June 06_01. Chart of Accounts Sep 07" xfId="3277"/>
    <cellStyle name="_Leisure Ops Oz Budget 30 June 06_01. Chart of Accounts Sep 07_C3. General Cash by T3" xfId="3278"/>
    <cellStyle name="_Leisure Ops Oz Budget 30 June 06_01. Chart of Accounts Sep 07_C3. General Cash by T3_1" xfId="3279"/>
    <cellStyle name="_Leisure Ops Oz Budget 30 June 06_01. Chart of Accounts Sep 07_C4. Client Cash by T2" xfId="3280"/>
    <cellStyle name="_Leisure Ops Oz Budget 30 June 06_01. Chart of Accounts Sep 07_C4. Client Cash by T2_1" xfId="3281"/>
    <cellStyle name="_Leisure Ops Oz Budget 30 June 06_01. Chart of Accounts Sep 07_D2. Debtor Prov Summary" xfId="3282"/>
    <cellStyle name="_Leisure Ops Oz Budget 30 June 06_01. Chart of Accounts Sep 07_D3. Debtors - Top 10" xfId="3283"/>
    <cellStyle name="_Leisure Ops Oz Budget 30 June 06_01. Chart of Accounts Sep 07_D3. Debtors - Top 10_1" xfId="3284"/>
    <cellStyle name="_Leisure Ops Oz Budget 30 June 06_01. Chart of Accounts Sep 07_E1. Foreign Exchange" xfId="3285"/>
    <cellStyle name="_Leisure Ops Oz Budget 30 June 06_01. Chart of Accounts Sep 07_F1. Prepayments" xfId="3286"/>
    <cellStyle name="_Leisure Ops Oz Budget 30 June 06_01. Chart of Accounts Sep 07_F1. Prepayments_1" xfId="3287"/>
    <cellStyle name="_Leisure Ops Oz Budget 30 June 06_01. Chart of Accounts Sep 07_K1. Annual Leave" xfId="3288"/>
    <cellStyle name="_Leisure Ops Oz Budget 30 June 06_01. Chart of Accounts Sep 07_K1. Annual Leave_1" xfId="3289"/>
    <cellStyle name="_Leisure Ops Oz Budget 30 June 06_01. Chart of Accounts Sep 07_O3. Staff Numbers" xfId="3290"/>
    <cellStyle name="_Leisure Ops Oz Budget 30 June 06_01. Chart of Accounts Sep 07_O4. Front End Staff Turnover" xfId="3291"/>
    <cellStyle name="_Leisure Ops Oz Budget 30 June 06_2008 YEnd Audit GFR Checklist - Module 2" xfId="3292"/>
    <cellStyle name="_Leisure Ops Oz Budget 30 June 06_2009 1-2YEnd Audit GFR Checklist - Module 1" xfId="3293"/>
    <cellStyle name="_Leisure Ops Oz Budget 30 June 06_2009 1-2YEnd Audit GFR Checklist - NEW" xfId="3294"/>
    <cellStyle name="_Leisure Ops Oz Budget 30 June 06_2011 1st Qtr Fcst - Blank Template" xfId="3295"/>
    <cellStyle name="_Leisure Ops Oz Budget 30 June 06_24 Nov 05_Draft of Board Report_Latest Revision_Board Report" xfId="3296"/>
    <cellStyle name="_Leisure Ops Oz Budget 30 June 06_Balance Sheet Oct 07 - Flanno" xfId="3297"/>
    <cellStyle name="_Leisure Ops Oz Budget 30 June 06_CofA STAGE" xfId="3298"/>
    <cellStyle name="_Leisure Ops Oz Budget 30 June 06_Copy of LEISURE TEMPLATE" xfId="3299"/>
    <cellStyle name="_Leisure Ops Oz Budget 30 June 06_Debtor Prov Schedule Checklist (4)" xfId="3300"/>
    <cellStyle name="_Leisure Ops Oz Budget 30 June 06_Formated COA" xfId="3301"/>
    <cellStyle name="_Leisure Ops Oz Budget 30 June 06_FYR Estimate June 2007 10 Jul" xfId="3302"/>
    <cellStyle name="_Leisure Ops Oz Budget 30 June 06_GFR Checklist - Half Year Audit Dec 08" xfId="3303"/>
    <cellStyle name="_Leisure Ops Oz Budget 30 June 06_GFR Checklist Nov 08" xfId="3304"/>
    <cellStyle name="_Leisure Ops Oz Budget 30 June 06_GFR Checklist -Year Audit June 2009 v1" xfId="3305"/>
    <cellStyle name="_Leisure Ops Oz Budget 30 June 06_GFR Checklist -Year Audit June 2009 v2" xfId="3306"/>
    <cellStyle name="_Leisure Ops Oz Budget 30 June 06_GFR Checklist -Year Audit June 2009 v4" xfId="3307"/>
    <cellStyle name="_Leisure Ops Oz Budget 30 June 06_GFR New Test Checklist Nov 08" xfId="3308"/>
    <cellStyle name="_Leisure Ops Oz Budget 30 June 06_Half Year End Audit GFR Che" xfId="3309"/>
    <cellStyle name="_Leisure Ops Oz Budget 30 June 06_May 08 GFR Checklist" xfId="3310"/>
    <cellStyle name="_Leisure Ops Oz Budget 30 June 06_May 10 Metals Consolidated FINAL" xfId="3311"/>
    <cellStyle name="_Leisure Ops Oz Budget 30 June 06_NZ Scorecard Reporting Suite" xfId="3312"/>
    <cellStyle name="_Leisure Ops Oz Budget 30 June 06_P&amp;L and Balance Sheet Groupings 2" xfId="3313"/>
    <cellStyle name="_Leisure Ops Oz Budget 30 June 06_P&amp;L and Balance Sheet Groupings 2_Debtor Prov Schedule Checklist (4)" xfId="3314"/>
    <cellStyle name="_Leisure Ops Oz Budget 30 June 06_P&amp;L and Balance Sheet Groupings 2_GFR Checklist - Half Year Audit Dec 08" xfId="3315"/>
    <cellStyle name="_Leisure Ops Oz Budget 30 June 06_P&amp;L and Balance Sheet Groupings 2_GFR Checklist -Year Audit June 2009 v1" xfId="3316"/>
    <cellStyle name="_Leisure Ops Oz Budget 30 June 06_P&amp;L and Balance Sheet Groupings 2_GFR Checklist -Year Audit June 2009 v2" xfId="3317"/>
    <cellStyle name="_Leisure Ops Oz Budget 30 June 06_P&amp;L and Balance Sheet Groupings 2_GFR Checklist -Year Audit June 2009 v4" xfId="3318"/>
    <cellStyle name="_Leisure Ops Oz Budget 30 June 06_P&amp;L and Balance Sheet Groupings 2_R. ADD Debtors csv" xfId="3319"/>
    <cellStyle name="_Leisure Ops Oz Budget 30 June 06_P&amp;L and Balance Sheet Groupings 2_R. PNLBS YTD csv" xfId="3320"/>
    <cellStyle name="_Leisure Ops Oz Budget 30 June 06_P&amp;L and Balance Sheet Groupings 2_TB Close List of Issues for Overseas" xfId="3321"/>
    <cellStyle name="_Leisure Ops Oz Budget 30 June 06_Peopleworks Actual Jan" xfId="3322"/>
    <cellStyle name="_Leisure Ops Oz Budget 30 June 06_Peopleworks Actuals Feb" xfId="3323"/>
    <cellStyle name="_Leisure Ops Oz Budget 30 June 06_Profit &amp; Loss" xfId="3324"/>
    <cellStyle name="_Leisure Ops Oz Budget 30 June 06_Profit &amp; Loss BR July08" xfId="3325"/>
    <cellStyle name="_Leisure Ops Oz Budget 30 June 06_Proforma" xfId="3326"/>
    <cellStyle name="_Leisure Ops Oz Budget 30 June 06_Proforma 3" xfId="3327"/>
    <cellStyle name="_Leisure Ops Oz Budget 30 June 06_Proforma budget 08" xfId="3328"/>
    <cellStyle name="_Leisure Ops Oz Budget 30 June 06_Proforma budget 08 V2" xfId="3329"/>
    <cellStyle name="_Leisure Ops Oz Budget 30 June 06_QLD Dec07 Half Year Audit Checklist" xfId="3330"/>
    <cellStyle name="_Leisure Ops Oz Budget 30 June 06_R. ADD Debtors csv" xfId="3331"/>
    <cellStyle name="_Leisure Ops Oz Budget 30 June 06_R. PNLBS YTD csv" xfId="3332"/>
    <cellStyle name="_Leisure Ops Oz Budget 30 June 06_Rev Rec Template (3)" xfId="3333"/>
    <cellStyle name="_Leisure Ops Oz Budget 30 June 06_TB Close List of Issues for Overseas" xfId="3334"/>
    <cellStyle name="_Leisure Ops Oz Budget 30 June 06_ttv calculation" xfId="3335"/>
    <cellStyle name="_Leisure Ops Oz Budget 30 June 06_VAR. P&amp;L Detail" xfId="3336"/>
    <cellStyle name="_March 07 Checklist Chgs  (2)" xfId="3337"/>
    <cellStyle name="_May 08 GFR Checklist" xfId="3338"/>
    <cellStyle name="_Metropolis Provision July 05" xfId="3339"/>
    <cellStyle name="_MM Est July 05" xfId="3340"/>
    <cellStyle name="_MM Est June 05" xfId="3341"/>
    <cellStyle name="_MM Estimate Academia Commen" xfId="3342"/>
    <cellStyle name="_MM Estimate Academia Commentary" xfId="3343"/>
    <cellStyle name="_MM Estimate Ci Events Commentary" xfId="3344"/>
    <cellStyle name="_MM Estimate Ci Events Commentary_24 Nov 05_Draft of Board Report_Latest Revision_Board Report" xfId="3345"/>
    <cellStyle name="_MM Estimate Ci Events Commentary_Copy of LEISURE TEMPLATE" xfId="3346"/>
    <cellStyle name="_MM Estimate Ci Events Commentary_MM Estimate Academia Commen" xfId="3347"/>
    <cellStyle name="_MM Estimate Ci Events Commentary_NZ Scorecard Reporting Suite" xfId="3348"/>
    <cellStyle name="_MM Estimate Ci Events Commentary_Peopleworks Actual Jan" xfId="3349"/>
    <cellStyle name="_MM Estimate Ci Events Commentary_Peopleworks Actuals Feb" xfId="3350"/>
    <cellStyle name="_MM Estimate SBT Commentary" xfId="3351"/>
    <cellStyle name="_New Debtor Provision Rock Lobsters" xfId="3352"/>
    <cellStyle name="_New GFR Checklist" xfId="3353"/>
    <cellStyle name="_New GFR Checklist_01. Chart of Accounts Feb08" xfId="3354"/>
    <cellStyle name="_New GFR Checklist_01. Chart of Accounts Feb08_2008 YEnd Audit GFR Checklist - Module 2" xfId="3355"/>
    <cellStyle name="_New GFR Checklist_01. Chart of Accounts Feb08_2009 1-2YEnd Audit GFR Checklist - Module 1" xfId="3356"/>
    <cellStyle name="_New GFR Checklist_01. Chart of Accounts Feb08_2009 1-2YEnd Audit GFR Checklist - NEW" xfId="3357"/>
    <cellStyle name="_New GFR Checklist_01. Chart of Accounts Feb08_Debtor Prov Schedule Checklist (4)" xfId="3358"/>
    <cellStyle name="_New GFR Checklist_01. Chart of Accounts Feb08_GFR Checklist - Half Year Audit Dec 08" xfId="3359"/>
    <cellStyle name="_New GFR Checklist_01. Chart of Accounts Feb08_GFR Checklist Nov 08" xfId="3360"/>
    <cellStyle name="_New GFR Checklist_01. Chart of Accounts Feb08_GFR Checklist -Year Audit June 2009 v1" xfId="3361"/>
    <cellStyle name="_New GFR Checklist_01. Chart of Accounts Feb08_GFR Checklist -Year Audit June 2009 v2" xfId="3362"/>
    <cellStyle name="_New GFR Checklist_01. Chart of Accounts Feb08_GFR Checklist -Year Audit June 2009 v4" xfId="3363"/>
    <cellStyle name="_New GFR Checklist_01. Chart of Accounts Feb08_GFR New Test Checklist Nov 08" xfId="3364"/>
    <cellStyle name="_New GFR Checklist_01. Chart of Accounts Feb08_May 08 GFR Checklist" xfId="3365"/>
    <cellStyle name="_New GFR Checklist_01. Chart of Accounts Feb08_R. ADD Debtors csv" xfId="3366"/>
    <cellStyle name="_New GFR Checklist_01. Chart of Accounts Feb08_R. PNLBS YTD csv" xfId="3367"/>
    <cellStyle name="_New GFR Checklist_01. Chart of Accounts Feb08_Rev Rec Template (3)" xfId="3368"/>
    <cellStyle name="_New GFR Checklist_01. Chart of Accounts Feb08_TB Close List of Issues for Overseas" xfId="3369"/>
    <cellStyle name="_New GFR Checklist_01. Chart of Accounts Sep 07" xfId="3370"/>
    <cellStyle name="_New GFR Checklist_01. Chart of Accounts Sep 07_C3. General Cash by T3" xfId="3371"/>
    <cellStyle name="_New GFR Checklist_01. Chart of Accounts Sep 07_C3. General Cash by T3_1" xfId="3372"/>
    <cellStyle name="_New GFR Checklist_01. Chart of Accounts Sep 07_C4. Client Cash by T2" xfId="3373"/>
    <cellStyle name="_New GFR Checklist_01. Chart of Accounts Sep 07_C4. Client Cash by T2_1" xfId="3374"/>
    <cellStyle name="_New GFR Checklist_01. Chart of Accounts Sep 07_D2. Debtor Prov Summary" xfId="3375"/>
    <cellStyle name="_New GFR Checklist_01. Chart of Accounts Sep 07_D3. Debtors - Top 10" xfId="3376"/>
    <cellStyle name="_New GFR Checklist_01. Chart of Accounts Sep 07_D3. Debtors - Top 10_1" xfId="3377"/>
    <cellStyle name="_New GFR Checklist_01. Chart of Accounts Sep 07_E1. Foreign Exchange" xfId="3378"/>
    <cellStyle name="_New GFR Checklist_01. Chart of Accounts Sep 07_F1. Prepayments" xfId="3379"/>
    <cellStyle name="_New GFR Checklist_01. Chart of Accounts Sep 07_F1. Prepayments_1" xfId="3380"/>
    <cellStyle name="_New GFR Checklist_01. Chart of Accounts Sep 07_K1. Annual Leave" xfId="3381"/>
    <cellStyle name="_New GFR Checklist_01. Chart of Accounts Sep 07_K1. Annual Leave_1" xfId="3382"/>
    <cellStyle name="_New GFR Checklist_01. Chart of Accounts Sep 07_O3. Staff Numbers" xfId="3383"/>
    <cellStyle name="_New GFR Checklist_01. Chart of Accounts Sep 07_O4. Front End Staff Turnover" xfId="3384"/>
    <cellStyle name="_New GFR Checklist_03 Sep 08 GFR Checklist" xfId="3385"/>
    <cellStyle name="_New GFR Checklist_05 Nov 08 GFR Checklist" xfId="3386"/>
    <cellStyle name="_New GFR Checklist_1. PNLBS YTD csv" xfId="3387"/>
    <cellStyle name="_New GFR Checklist_10. PNLBS MTD csv" xfId="3388"/>
    <cellStyle name="_New GFR Checklist_11. PNLBS YTD Dec06 csv" xfId="3389"/>
    <cellStyle name="_New GFR Checklist_2. BS Rec csv" xfId="3390"/>
    <cellStyle name="_New GFR Checklist_2008 Year End Audit GFR Checklist Template" xfId="3391"/>
    <cellStyle name="_New GFR Checklist_2008 Year End Audit GFR Checklist Template_V1 Module 1 V6" xfId="3392"/>
    <cellStyle name="_New GFR Checklist_2008 YEnd Audit GFR Checklist - Module 2" xfId="3393"/>
    <cellStyle name="_New GFR Checklist_2009 1-2YEnd Audit GFR Checklist - Module 1" xfId="3394"/>
    <cellStyle name="_New GFR Checklist_2009 1-2YEnd Audit GFR Checklist - Module 2" xfId="3395"/>
    <cellStyle name="_New GFR Checklist_2009 1-2YEnd Audit GFR Checklist - NEW" xfId="3396"/>
    <cellStyle name="_New GFR Checklist_2011 1st Qtr Fcst - Blank Template" xfId="3397"/>
    <cellStyle name="_New GFR Checklist_3. Debit Ledger csv" xfId="3398"/>
    <cellStyle name="_New GFR Checklist_5. TBCO YTD csv" xfId="3399"/>
    <cellStyle name="_New GFR Checklist_6. Commissions csv" xfId="3400"/>
    <cellStyle name="_New GFR Checklist_7. Turnover csv" xfId="3401"/>
    <cellStyle name="_New GFR Checklist_8. Staff Numbers csv" xfId="3402"/>
    <cellStyle name="_New GFR Checklist_9. Shop Numbers csv" xfId="3403"/>
    <cellStyle name="_New GFR Checklist_Balance Sheet Oct 07 - Flanno" xfId="3404"/>
    <cellStyle name="_New GFR Checklist_C2. General Cash by T2" xfId="3405"/>
    <cellStyle name="_New GFR Checklist_C3. General Cash by T3" xfId="3406"/>
    <cellStyle name="_New GFR Checklist_C3. General Cash by T3_1" xfId="3407"/>
    <cellStyle name="_New GFR Checklist_C4. Client Cash by T2" xfId="3408"/>
    <cellStyle name="_New GFR Checklist_C4. Client Cash by T2_1" xfId="3409"/>
    <cellStyle name="_New GFR Checklist_CFO Proforma" xfId="3410"/>
    <cellStyle name="_New GFR Checklist_CFO Proforma_2008 YEnd Audit GFR Checklist - Module 2" xfId="3411"/>
    <cellStyle name="_New GFR Checklist_CFO Proforma_2009 1-2YEnd Audit GFR Checklist - Module 1" xfId="3412"/>
    <cellStyle name="_New GFR Checklist_CFO Proforma_2009 1-2YEnd Audit GFR Checklist - NEW" xfId="3413"/>
    <cellStyle name="_New GFR Checklist_CFO Proforma_Debtor Prov Schedule Checklist (4)" xfId="3414"/>
    <cellStyle name="_New GFR Checklist_CFO Proforma_GFR Checklist - Half Year Audit Dec 08" xfId="3415"/>
    <cellStyle name="_New GFR Checklist_CFO Proforma_GFR Checklist Nov 08" xfId="3416"/>
    <cellStyle name="_New GFR Checklist_CFO Proforma_GFR Checklist -Year Audit June 2009 v1" xfId="3417"/>
    <cellStyle name="_New GFR Checklist_CFO Proforma_GFR Checklist -Year Audit June 2009 v2" xfId="3418"/>
    <cellStyle name="_New GFR Checklist_CFO Proforma_GFR Checklist -Year Audit June 2009 v4" xfId="3419"/>
    <cellStyle name="_New GFR Checklist_CFO Proforma_GFR New Test Checklist Nov 08" xfId="3420"/>
    <cellStyle name="_New GFR Checklist_CFO Proforma_Half Year End Audit GFR Che" xfId="3421"/>
    <cellStyle name="_New GFR Checklist_CFO Proforma_May 08 GFR Checklist" xfId="3422"/>
    <cellStyle name="_New GFR Checklist_CFO Proforma_QLD Dec07 Half Year Audit Checklist" xfId="3423"/>
    <cellStyle name="_New GFR Checklist_CFO Proforma_R. ADD Debtors csv" xfId="3424"/>
    <cellStyle name="_New GFR Checklist_CFO Proforma_R. PNLBS YTD csv" xfId="3425"/>
    <cellStyle name="_New GFR Checklist_CFO Proforma_Rev Rec Template (3)" xfId="3426"/>
    <cellStyle name="_New GFR Checklist_CFO Proforma_TB Close List of Issues for Overseas" xfId="3427"/>
    <cellStyle name="_New GFR Checklist_CofA STAGE" xfId="3428"/>
    <cellStyle name="_New GFR Checklist_D2. Debtor Prov Summary" xfId="3429"/>
    <cellStyle name="_New GFR Checklist_D3. Debtors - Top 10" xfId="3430"/>
    <cellStyle name="_New GFR Checklist_D3. Debtors - Top 10_1" xfId="3431"/>
    <cellStyle name="_New GFR Checklist_E1. Foreign Exchange" xfId="3432"/>
    <cellStyle name="_New GFR Checklist_F1. Prepayments" xfId="3433"/>
    <cellStyle name="_New GFR Checklist_F1. Prepayments_1" xfId="3434"/>
    <cellStyle name="_New GFR Checklist_FCs Half Year End Audit G 2" xfId="3435"/>
    <cellStyle name="_New GFR Checklist_FX template" xfId="3436"/>
    <cellStyle name="_New GFR Checklist_GFR Checklist - Half Year Audit Dec 08" xfId="3437"/>
    <cellStyle name="_New GFR Checklist_GFR Checklist and Audit Pack" xfId="3438"/>
    <cellStyle name="_New GFR Checklist_GFR CHecklist Criteria (2)" xfId="3439"/>
    <cellStyle name="_New GFR Checklist_GFR Checklist Nov 08" xfId="3440"/>
    <cellStyle name="_New GFR Checklist_GFR Checklist -Year Audit June 2009 v1" xfId="3441"/>
    <cellStyle name="_New GFR Checklist_GFR Checklist -Year Audit June 2009 v2" xfId="3442"/>
    <cellStyle name="_New GFR Checklist_GFR New Test Checklist Nov 08" xfId="3443"/>
    <cellStyle name="_New GFR Checklist_Half Year End Audit GFR Che" xfId="3444"/>
    <cellStyle name="_New GFR Checklist_Half Year End Audit GFR Checklist2" xfId="3445"/>
    <cellStyle name="_New GFR Checklist_Jul 2008 GFR Checklist with variance analysis" xfId="3446"/>
    <cellStyle name="_New GFR Checklist_K1. Annual Leave" xfId="3447"/>
    <cellStyle name="_New GFR Checklist_K1. Annual Leave_1" xfId="3448"/>
    <cellStyle name="_New GFR Checklist_KMP Disclosure Template" xfId="3449"/>
    <cellStyle name="_New GFR Checklist_L1. Trade Creditors - 905" xfId="3450"/>
    <cellStyle name="_New GFR Checklist_March 07 Checklist Chgs  (2)" xfId="3451"/>
    <cellStyle name="_New GFR Checklist_May 08 GFR Checklist" xfId="3452"/>
    <cellStyle name="_New GFR Checklist_May 10 Metals Consolidated FINAL" xfId="3453"/>
    <cellStyle name="_New GFR Checklist_New GFR Checklist May 07" xfId="3454"/>
    <cellStyle name="_New GFR Checklist_New GFR Checklist May 07_2008 YEnd Audit GFR Checklist - Module 2" xfId="3455"/>
    <cellStyle name="_New GFR Checklist_New GFR Checklist May 07_2009 1-2YEnd Audit GFR Checklist - Module 1" xfId="3456"/>
    <cellStyle name="_New GFR Checklist_New GFR Checklist May 07_2009 1-2YEnd Audit GFR Checklist - NEW" xfId="3457"/>
    <cellStyle name="_New GFR Checklist_New GFR Checklist May 07_Debtor Prov Schedule Checklist (4)" xfId="3458"/>
    <cellStyle name="_New GFR Checklist_New GFR Checklist May 07_GFR Checklist - Half Year Audit Dec 08" xfId="3459"/>
    <cellStyle name="_New GFR Checklist_New GFR Checklist May 07_GFR Checklist Nov 08" xfId="3460"/>
    <cellStyle name="_New GFR Checklist_New GFR Checklist May 07_GFR Checklist -Year Audit June 2009 v1" xfId="3461"/>
    <cellStyle name="_New GFR Checklist_New GFR Checklist May 07_GFR Checklist -Year Audit June 2009 v2" xfId="3462"/>
    <cellStyle name="_New GFR Checklist_New GFR Checklist May 07_GFR Checklist -Year Audit June 2009 v4" xfId="3463"/>
    <cellStyle name="_New GFR Checklist_New GFR Checklist May 07_GFR New Test Checklist Nov 08" xfId="3464"/>
    <cellStyle name="_New GFR Checklist_New GFR Checklist May 07_Half Year End Audit GFR Che" xfId="3465"/>
    <cellStyle name="_New GFR Checklist_New GFR Checklist May 07_May 08 GFR Checklist" xfId="3466"/>
    <cellStyle name="_New GFR Checklist_New GFR Checklist May 07_QLD Dec07 Half Year Audit Checklist" xfId="3467"/>
    <cellStyle name="_New GFR Checklist_New GFR Checklist May 07_R. ADD Debtors csv" xfId="3468"/>
    <cellStyle name="_New GFR Checklist_New GFR Checklist May 07_R. PNLBS YTD csv" xfId="3469"/>
    <cellStyle name="_New GFR Checklist_New GFR Checklist May 07_Rev Rec Template (3)" xfId="3470"/>
    <cellStyle name="_New GFR Checklist_New GFR Checklist May 07_TB Close List of Issues for Overseas" xfId="3471"/>
    <cellStyle name="_New GFR Checklist_O1. Commission Rec" xfId="3472"/>
    <cellStyle name="_New GFR Checklist_O2. Turnover" xfId="3473"/>
    <cellStyle name="_New GFR Checklist_O3. Staff Numbers" xfId="3474"/>
    <cellStyle name="_New GFR Checklist_O4. Front End Staff Turnover" xfId="3475"/>
    <cellStyle name="_New GFR Checklist_O5. Shop Numbers" xfId="3476"/>
    <cellStyle name="_New GFR Checklist_P&amp;L and Balance Sheet Groupings 2" xfId="3477"/>
    <cellStyle name="_New GFR Checklist_P&amp;L and Balance Sheet Groupings 2_Debtor Prov Schedule Checklist (4)" xfId="3478"/>
    <cellStyle name="_New GFR Checklist_P&amp;L and Balance Sheet Groupings 2_GFR Checklist - Half Year Audit Dec 08" xfId="3479"/>
    <cellStyle name="_New GFR Checklist_P&amp;L and Balance Sheet Groupings 2_GFR Checklist -Year Audit June 2009 v1" xfId="3480"/>
    <cellStyle name="_New GFR Checklist_P&amp;L and Balance Sheet Groupings 2_GFR Checklist -Year Audit June 2009 v2" xfId="3481"/>
    <cellStyle name="_New GFR Checklist_P&amp;L and Balance Sheet Groupings 2_GFR Checklist -Year Audit June 2009 v4" xfId="3482"/>
    <cellStyle name="_New GFR Checklist_P&amp;L and Balance Sheet Groupings 2_R. ADD Debtors csv" xfId="3483"/>
    <cellStyle name="_New GFR Checklist_P&amp;L and Balance Sheet Groupings 2_R. PNLBS YTD csv" xfId="3484"/>
    <cellStyle name="_New GFR Checklist_P&amp;L and Balance Sheet Groupings 2_TB Close List of Issues for Overseas" xfId="3485"/>
    <cellStyle name="_New GFR Checklist_Profit &amp; Loss" xfId="3486"/>
    <cellStyle name="_New GFR Checklist_Profit &amp; Loss BR July08" xfId="3487"/>
    <cellStyle name="_New GFR Checklist_Proforma" xfId="3488"/>
    <cellStyle name="_New GFR Checklist_Proforma 3" xfId="3489"/>
    <cellStyle name="_New GFR Checklist_Proforma budget 08" xfId="3490"/>
    <cellStyle name="_New GFR Checklist_Proforma budget 08 V2" xfId="3491"/>
    <cellStyle name="_New GFR Checklist_QLD Dec07 Half Year Audit Checklist" xfId="3492"/>
    <cellStyle name="_New GFR Checklist_Rev Rec Template (3)" xfId="3493"/>
    <cellStyle name="_New GFR Checklist_Revised attestation" xfId="3494"/>
    <cellStyle name="_New GFR Checklist_S1. P&amp;L Detail - PY" xfId="3495"/>
    <cellStyle name="_New GFR Checklist_TB Close List of Issues for Overseas" xfId="3496"/>
    <cellStyle name="_New GFR Checklist_Year End Audit GFR Checklist" xfId="3497"/>
    <cellStyle name="_New Scorecard 2005" xfId="3498"/>
    <cellStyle name="_New Scorecard 2005_24 Nov 05_Draft of Board Report_Latest Revision_Board Report" xfId="3499"/>
    <cellStyle name="_New Scorecard 2005_Copy of LEISURE TEMPLATE" xfId="3500"/>
    <cellStyle name="_New Scorecard 2005_NZ Scorecard Reporting Suite" xfId="3501"/>
    <cellStyle name="_New Scorecard 2005_Peopleworks Actual Jan" xfId="3502"/>
    <cellStyle name="_New Scorecard 2005_Peopleworks Actuals Feb" xfId="3503"/>
    <cellStyle name="_NRG Forecast Dec 2005" xfId="3504"/>
    <cellStyle name="_NZ Scorecard Reporting Suite" xfId="3505"/>
    <cellStyle name="_NZ Scorecard Reporting Suite_Debtor Prov Schedule Checklist (4)" xfId="3506"/>
    <cellStyle name="_NZ Scorecard Reporting Suite_GFR Checklist -Year Audit June 2009 v2" xfId="3507"/>
    <cellStyle name="_NZ Scorecard Reporting Suite_GFR Checklist -Year Audit June 2009 v4" xfId="3508"/>
    <cellStyle name="_NZ Scorecard Reporting Suite_R. ADD Debtors csv" xfId="3509"/>
    <cellStyle name="_NZ Scorecard Reporting Suite_R. PNLBS YTD csv" xfId="3510"/>
    <cellStyle name="_NZ Scorecard Reporting Suite_TB Close List of Issues for Overseas" xfId="3511"/>
    <cellStyle name="_Other Aust Co Half Year Aud" xfId="3512"/>
    <cellStyle name="_Overseas Checklist" xfId="3513"/>
    <cellStyle name="_Overseas Checklist Oct 05" xfId="3514"/>
    <cellStyle name="_Overseas Half Year Audit Ch" xfId="3515"/>
    <cellStyle name="_oznzsa Jen and Sue" xfId="3516"/>
    <cellStyle name="_oznzsa Jen and Sue_Debtor Prov Schedule Checklist (4)" xfId="3517"/>
    <cellStyle name="_oznzsa Jen and Sue_GFR Checklist -Year Audit June 2009 v2" xfId="3518"/>
    <cellStyle name="_oznzsa Jen and Sue_GFR Checklist -Year Audit June 2009 v4" xfId="3519"/>
    <cellStyle name="_oznzsa Jen and Sue_R. ADD Debtors csv" xfId="3520"/>
    <cellStyle name="_oznzsa Jen and Sue_R. PNLBS YTD csv" xfId="3521"/>
    <cellStyle name="_oznzsa Jen and Sue_TB Close List of Issues for Overseas" xfId="3522"/>
    <cellStyle name="_P&amp;L % of Comm Dec 06 Post Audit" xfId="3523"/>
    <cellStyle name="_P&amp;L and Balance Sheet Groupings 2" xfId="3524"/>
    <cellStyle name="_P&amp;L and Balance Sheet Groupings 2_Debtor Prov Schedule Checklist (4)" xfId="3525"/>
    <cellStyle name="_P&amp;L and Balance Sheet Groupings 2_GFR Checklist -Year Audit June 2009 v2" xfId="3526"/>
    <cellStyle name="_P&amp;L and Balance Sheet Groupings 2_GFR Checklist -Year Audit June 2009 v4" xfId="3527"/>
    <cellStyle name="_P&amp;L and Balance Sheet Groupings 2_R. ADD Debtors csv" xfId="3528"/>
    <cellStyle name="_P&amp;L and Balance Sheet Groupings 2_R. PNLBS YTD csv" xfId="3529"/>
    <cellStyle name="_P&amp;L and Balance Sheet Groupings 2_TB Close List of Issues for Overseas" xfId="3530"/>
    <cellStyle name="_Phoenix Debtors Provision" xfId="3531"/>
    <cellStyle name="_Phoenix Provision July 05" xfId="3532"/>
    <cellStyle name="_Pimps Debtor Provision" xfId="3533"/>
    <cellStyle name="_Pimps Debtor Provision July 05" xfId="3534"/>
    <cellStyle name="_QLD Dec07 Half Year Audit Checklist" xfId="3535"/>
    <cellStyle name="_Rec Template" xfId="3536"/>
    <cellStyle name="_Rock Lobsters Provision July 05" xfId="3537"/>
    <cellStyle name="_Rock Lobsters Provision July 05 " xfId="3538"/>
    <cellStyle name="_SBT Estimate Month End Commentary" xfId="3539"/>
    <cellStyle name="_SBT Estimate Month End Commentary_24 Nov 05_Draft of Board Report_Latest Revision_Board Report" xfId="3540"/>
    <cellStyle name="_SBT Estimate Month End Commentary_Copy of LEISURE TEMPLATE" xfId="3541"/>
    <cellStyle name="_SBT Estimate Month End Commentary_MM Estimate Academia Commen" xfId="3542"/>
    <cellStyle name="_SBT Estimate Month End Commentary_NZ Scorecard Reporting Suite" xfId="3543"/>
    <cellStyle name="_SBT Estimate Month End Commentary_Peopleworks Actual Jan" xfId="3544"/>
    <cellStyle name="_SBT Estimate Month End Commentary_Peopleworks Actuals Feb" xfId="3545"/>
    <cellStyle name="_Screechers Debtor Provision Aug 20" xfId="3546"/>
    <cellStyle name="_Screechers Provision July 2" xfId="3547"/>
    <cellStyle name="_Sep05 BS Variance" xfId="3548"/>
    <cellStyle name="_Sep05 BS Variance_24 Nov 05_Draft of Board Report" xfId="3549"/>
    <cellStyle name="_Sep05 BS Variance_24 Nov 05_Draft of Board Report_Debtors Nov06" xfId="3550"/>
    <cellStyle name="_Sep05 BS Variance_24 Nov 05_Draft of Board Report_Final Debtors Oct 06 New" xfId="3551"/>
    <cellStyle name="_Sep05 BS Variance_24 Nov 05_Draft of Board Report_Latest Revision_Board Report" xfId="3552"/>
    <cellStyle name="_Shockas Debtor Provision Ju" xfId="3553"/>
    <cellStyle name="_SL Forecast Coal &amp; Metals 2009-10" xfId="3554"/>
    <cellStyle name="_SME Estimate Month End Commentary" xfId="3555"/>
    <cellStyle name="_SME Estimate Month End Commentary_24 Nov 05_Draft of Board Report" xfId="3556"/>
    <cellStyle name="_SME Estimate Month End Commentary_24 Nov 05_Draft of Board Report_Debtors Nov06" xfId="3557"/>
    <cellStyle name="_SME Estimate Month End Commentary_24 Nov 05_Draft of Board Report_Final Debtors Oct 06 New" xfId="3558"/>
    <cellStyle name="_SME Estimate Month End Commentary_24 Nov 05_Draft of Board Report_Latest Revision_Board Report" xfId="3559"/>
    <cellStyle name="_SME Estimate Month End Commentary_Copy of LEISURE TEMPLATE" xfId="3560"/>
    <cellStyle name="_SME Estimate Month End Commentary_MM Estimate Academia Commen" xfId="3561"/>
    <cellStyle name="_SME Estimate Month End Commentary_NZ Scorecard Reporting Suite" xfId="3562"/>
    <cellStyle name="_SME Estimate Month End Commentary_Peopleworks Actual Jan" xfId="3563"/>
    <cellStyle name="_SME Estimate Month End Commentary_Peopleworks Actuals Feb" xfId="3564"/>
    <cellStyle name="_Summary" xfId="3565"/>
    <cellStyle name="_Summary_Debtor Prov Schedule Checklist (4)" xfId="3566"/>
    <cellStyle name="_Summary_GFR Checklist -Year Audit June 2009 v2" xfId="3567"/>
    <cellStyle name="_Summary_GFR Checklist -Year Audit June 2009 v4" xfId="3568"/>
    <cellStyle name="_Summary_R. ADD Debtors csv" xfId="3569"/>
    <cellStyle name="_Summary_R. PNLBS YTD csv" xfId="3570"/>
    <cellStyle name="_Summary_Rev Rec Template (3)" xfId="3571"/>
    <cellStyle name="_Summary_TB Close List of Issues for Overseas" xfId="3572"/>
    <cellStyle name="_Support Businesses Oz Summary" xfId="3573"/>
    <cellStyle name="_Support Businesses Oz Summary_Debtor Prov Schedule Checklist (4)" xfId="3574"/>
    <cellStyle name="_Support Businesses Oz Summary_GFR Checklist -Year Audit June 2009 v2" xfId="3575"/>
    <cellStyle name="_Support Businesses Oz Summary_GFR Checklist -Year Audit June 2009 v4" xfId="3576"/>
    <cellStyle name="_Support Businesses Oz Summary_R. ADD Debtors csv" xfId="3577"/>
    <cellStyle name="_Support Businesses Oz Summary_R. PNLBS YTD csv" xfId="3578"/>
    <cellStyle name="_Support Businesses Oz Summary_Rev Rec Template (3)" xfId="3579"/>
    <cellStyle name="_Support Businesses Oz Summary_TB Close List of Issues for Overseas" xfId="3580"/>
    <cellStyle name="_TI Debtor Provision Jul05" xfId="3581"/>
    <cellStyle name="_TMS Estimate Month End Commentary" xfId="3582"/>
    <cellStyle name="_TMS Estimate Month End Commentary_24 Nov 05_Draft of Board Report" xfId="3583"/>
    <cellStyle name="_TMS Estimate Month End Commentary_24 Nov 05_Draft of Board Report_Debtors Nov06" xfId="3584"/>
    <cellStyle name="_TMS Estimate Month End Commentary_24 Nov 05_Draft of Board Report_Final Debtors Oct 06 New" xfId="3585"/>
    <cellStyle name="_TMS Estimate Month End Commentary_24 Nov 05_Draft of Board Report_Latest Revision_Board Report" xfId="3586"/>
    <cellStyle name="_TMS Estimate Month End Commentary_Copy of LEISURE TEMPLATE" xfId="3587"/>
    <cellStyle name="_TMS Estimate Month End Commentary_MM Estimate Academia Commen" xfId="3588"/>
    <cellStyle name="_TMS Estimate Month End Commentary_NZ Scorecard Reporting Suite" xfId="3589"/>
    <cellStyle name="_TMS Estimate Month End Commentary_Peopleworks Actual Jan" xfId="3590"/>
    <cellStyle name="_TMS Estimate Month End Commentary_Peopleworks Actuals Feb" xfId="3591"/>
    <cellStyle name="_TMS MM Est July 05" xfId="3592"/>
    <cellStyle name="_top 10 report Aug05" xfId="3593"/>
    <cellStyle name="_top 10 report Aug05_Copy of LEISURE TEMPLATE" xfId="3594"/>
    <cellStyle name="_top 10 report Aug05_NZ Scorecard Reporting Suite" xfId="3595"/>
    <cellStyle name="_top 10 report Aug05_Peopleworks Actual Jan" xfId="3596"/>
    <cellStyle name="_top 10 report Aug05_Peopleworks Actuals Feb" xfId="3597"/>
    <cellStyle name="_TTV Calculation for Board Report Mar 07" xfId="3598"/>
    <cellStyle name="_UK checklist Sep 06" xfId="3599"/>
    <cellStyle name="_UK GFR Checklist Jan05 " xfId="3600"/>
    <cellStyle name="_USA Debtors - Aug05" xfId="3601"/>
    <cellStyle name="_Variance Analysis" xfId="3602"/>
    <cellStyle name="_WIP Rec" xfId="3603"/>
    <cellStyle name="_Working Copy_Latest Version_Copy of Debtors Analysis Sep05 2 (version 1)" xfId="3604"/>
    <cellStyle name="20% - Accent1" xfId="1" builtinId="30" customBuiltin="1"/>
    <cellStyle name="20% - Accent1 10" xfId="263"/>
    <cellStyle name="20% - Accent1 10 2" xfId="3849"/>
    <cellStyle name="20% - Accent1 11" xfId="264"/>
    <cellStyle name="20% - Accent1 11 2" xfId="3850"/>
    <cellStyle name="20% - Accent1 12" xfId="265"/>
    <cellStyle name="20% - Accent1 12 2" xfId="3851"/>
    <cellStyle name="20% - Accent1 13" xfId="3852"/>
    <cellStyle name="20% - Accent1 14" xfId="4204"/>
    <cellStyle name="20% - Accent1 14 2" xfId="4533"/>
    <cellStyle name="20% - Accent1 2" xfId="266"/>
    <cellStyle name="20% - Accent1 2 2" xfId="3853"/>
    <cellStyle name="20% - Accent1 3" xfId="267"/>
    <cellStyle name="20% - Accent1 3 2" xfId="3854"/>
    <cellStyle name="20% - Accent1 4" xfId="268"/>
    <cellStyle name="20% - Accent1 4 2" xfId="3855"/>
    <cellStyle name="20% - Accent1 5" xfId="269"/>
    <cellStyle name="20% - Accent1 5 2" xfId="3856"/>
    <cellStyle name="20% - Accent1 6" xfId="270"/>
    <cellStyle name="20% - Accent1 6 2" xfId="3857"/>
    <cellStyle name="20% - Accent1 7" xfId="271"/>
    <cellStyle name="20% - Accent1 7 2" xfId="3858"/>
    <cellStyle name="20% - Accent1 8" xfId="272"/>
    <cellStyle name="20% - Accent1 8 2" xfId="3859"/>
    <cellStyle name="20% - Accent1 9" xfId="273"/>
    <cellStyle name="20% - Accent1 9 2" xfId="3860"/>
    <cellStyle name="20% - Accent2" xfId="2" builtinId="34" customBuiltin="1"/>
    <cellStyle name="20% - Accent2 10" xfId="274"/>
    <cellStyle name="20% - Accent2 10 2" xfId="3861"/>
    <cellStyle name="20% - Accent2 11" xfId="275"/>
    <cellStyle name="20% - Accent2 11 2" xfId="3862"/>
    <cellStyle name="20% - Accent2 12" xfId="276"/>
    <cellStyle name="20% - Accent2 12 2" xfId="3863"/>
    <cellStyle name="20% - Accent2 13" xfId="3864"/>
    <cellStyle name="20% - Accent2 14" xfId="4208"/>
    <cellStyle name="20% - Accent2 14 2" xfId="4535"/>
    <cellStyle name="20% - Accent2 2" xfId="277"/>
    <cellStyle name="20% - Accent2 2 2" xfId="3865"/>
    <cellStyle name="20% - Accent2 3" xfId="278"/>
    <cellStyle name="20% - Accent2 3 2" xfId="3866"/>
    <cellStyle name="20% - Accent2 4" xfId="279"/>
    <cellStyle name="20% - Accent2 4 2" xfId="3867"/>
    <cellStyle name="20% - Accent2 5" xfId="280"/>
    <cellStyle name="20% - Accent2 5 2" xfId="3868"/>
    <cellStyle name="20% - Accent2 6" xfId="281"/>
    <cellStyle name="20% - Accent2 6 2" xfId="3869"/>
    <cellStyle name="20% - Accent2 7" xfId="282"/>
    <cellStyle name="20% - Accent2 7 2" xfId="3870"/>
    <cellStyle name="20% - Accent2 8" xfId="283"/>
    <cellStyle name="20% - Accent2 8 2" xfId="3871"/>
    <cellStyle name="20% - Accent2 9" xfId="284"/>
    <cellStyle name="20% - Accent2 9 2" xfId="3872"/>
    <cellStyle name="20% - Accent3" xfId="3" builtinId="38" customBuiltin="1"/>
    <cellStyle name="20% - Accent3 10" xfId="285"/>
    <cellStyle name="20% - Accent3 10 2" xfId="3873"/>
    <cellStyle name="20% - Accent3 11" xfId="286"/>
    <cellStyle name="20% - Accent3 11 2" xfId="3874"/>
    <cellStyle name="20% - Accent3 12" xfId="287"/>
    <cellStyle name="20% - Accent3 12 2" xfId="3875"/>
    <cellStyle name="20% - Accent3 13" xfId="3876"/>
    <cellStyle name="20% - Accent3 14" xfId="4212"/>
    <cellStyle name="20% - Accent3 14 2" xfId="4537"/>
    <cellStyle name="20% - Accent3 2" xfId="288"/>
    <cellStyle name="20% - Accent3 2 2" xfId="3877"/>
    <cellStyle name="20% - Accent3 3" xfId="289"/>
    <cellStyle name="20% - Accent3 3 2" xfId="3878"/>
    <cellStyle name="20% - Accent3 4" xfId="290"/>
    <cellStyle name="20% - Accent3 4 2" xfId="3879"/>
    <cellStyle name="20% - Accent3 5" xfId="291"/>
    <cellStyle name="20% - Accent3 5 2" xfId="3880"/>
    <cellStyle name="20% - Accent3 6" xfId="292"/>
    <cellStyle name="20% - Accent3 6 2" xfId="3881"/>
    <cellStyle name="20% - Accent3 7" xfId="293"/>
    <cellStyle name="20% - Accent3 7 2" xfId="3882"/>
    <cellStyle name="20% - Accent3 8" xfId="294"/>
    <cellStyle name="20% - Accent3 8 2" xfId="3883"/>
    <cellStyle name="20% - Accent3 9" xfId="295"/>
    <cellStyle name="20% - Accent3 9 2" xfId="3884"/>
    <cellStyle name="20% - Accent4" xfId="4" builtinId="42" customBuiltin="1"/>
    <cellStyle name="20% - Accent4 10" xfId="296"/>
    <cellStyle name="20% - Accent4 10 2" xfId="3885"/>
    <cellStyle name="20% - Accent4 11" xfId="297"/>
    <cellStyle name="20% - Accent4 11 2" xfId="3886"/>
    <cellStyle name="20% - Accent4 12" xfId="298"/>
    <cellStyle name="20% - Accent4 12 2" xfId="3887"/>
    <cellStyle name="20% - Accent4 13" xfId="3888"/>
    <cellStyle name="20% - Accent4 14" xfId="4216"/>
    <cellStyle name="20% - Accent4 14 2" xfId="4539"/>
    <cellStyle name="20% - Accent4 2" xfId="299"/>
    <cellStyle name="20% - Accent4 2 2" xfId="3889"/>
    <cellStyle name="20% - Accent4 3" xfId="300"/>
    <cellStyle name="20% - Accent4 3 2" xfId="3890"/>
    <cellStyle name="20% - Accent4 4" xfId="301"/>
    <cellStyle name="20% - Accent4 4 2" xfId="3891"/>
    <cellStyle name="20% - Accent4 5" xfId="302"/>
    <cellStyle name="20% - Accent4 5 2" xfId="3892"/>
    <cellStyle name="20% - Accent4 6" xfId="303"/>
    <cellStyle name="20% - Accent4 6 2" xfId="3893"/>
    <cellStyle name="20% - Accent4 7" xfId="304"/>
    <cellStyle name="20% - Accent4 7 2" xfId="3894"/>
    <cellStyle name="20% - Accent4 8" xfId="305"/>
    <cellStyle name="20% - Accent4 8 2" xfId="3895"/>
    <cellStyle name="20% - Accent4 9" xfId="306"/>
    <cellStyle name="20% - Accent4 9 2" xfId="3896"/>
    <cellStyle name="20% - Accent5" xfId="5" builtinId="46" customBuiltin="1"/>
    <cellStyle name="20% - Accent5 10" xfId="307"/>
    <cellStyle name="20% - Accent5 10 2" xfId="3897"/>
    <cellStyle name="20% - Accent5 11" xfId="308"/>
    <cellStyle name="20% - Accent5 11 2" xfId="3898"/>
    <cellStyle name="20% - Accent5 12" xfId="309"/>
    <cellStyle name="20% - Accent5 12 2" xfId="3899"/>
    <cellStyle name="20% - Accent5 13" xfId="3900"/>
    <cellStyle name="20% - Accent5 14" xfId="4220"/>
    <cellStyle name="20% - Accent5 14 2" xfId="4541"/>
    <cellStyle name="20% - Accent5 2" xfId="310"/>
    <cellStyle name="20% - Accent5 2 2" xfId="3901"/>
    <cellStyle name="20% - Accent5 3" xfId="311"/>
    <cellStyle name="20% - Accent5 3 2" xfId="3902"/>
    <cellStyle name="20% - Accent5 4" xfId="312"/>
    <cellStyle name="20% - Accent5 4 2" xfId="3903"/>
    <cellStyle name="20% - Accent5 5" xfId="313"/>
    <cellStyle name="20% - Accent5 5 2" xfId="3904"/>
    <cellStyle name="20% - Accent5 6" xfId="314"/>
    <cellStyle name="20% - Accent5 6 2" xfId="3905"/>
    <cellStyle name="20% - Accent5 7" xfId="315"/>
    <cellStyle name="20% - Accent5 7 2" xfId="3906"/>
    <cellStyle name="20% - Accent5 8" xfId="316"/>
    <cellStyle name="20% - Accent5 8 2" xfId="3907"/>
    <cellStyle name="20% - Accent5 9" xfId="317"/>
    <cellStyle name="20% - Accent5 9 2" xfId="3908"/>
    <cellStyle name="20% - Accent6" xfId="6" builtinId="50" customBuiltin="1"/>
    <cellStyle name="20% - Accent6 10" xfId="318"/>
    <cellStyle name="20% - Accent6 10 2" xfId="3909"/>
    <cellStyle name="20% - Accent6 11" xfId="319"/>
    <cellStyle name="20% - Accent6 11 2" xfId="3910"/>
    <cellStyle name="20% - Accent6 12" xfId="320"/>
    <cellStyle name="20% - Accent6 12 2" xfId="3911"/>
    <cellStyle name="20% - Accent6 13" xfId="3912"/>
    <cellStyle name="20% - Accent6 14" xfId="4224"/>
    <cellStyle name="20% - Accent6 14 2" xfId="4543"/>
    <cellStyle name="20% - Accent6 2" xfId="321"/>
    <cellStyle name="20% - Accent6 2 2" xfId="3913"/>
    <cellStyle name="20% - Accent6 3" xfId="322"/>
    <cellStyle name="20% - Accent6 3 2" xfId="3914"/>
    <cellStyle name="20% - Accent6 4" xfId="323"/>
    <cellStyle name="20% - Accent6 4 2" xfId="3915"/>
    <cellStyle name="20% - Accent6 5" xfId="324"/>
    <cellStyle name="20% - Accent6 5 2" xfId="3916"/>
    <cellStyle name="20% - Accent6 6" xfId="325"/>
    <cellStyle name="20% - Accent6 6 2" xfId="3917"/>
    <cellStyle name="20% - Accent6 7" xfId="326"/>
    <cellStyle name="20% - Accent6 7 2" xfId="3918"/>
    <cellStyle name="20% - Accent6 8" xfId="327"/>
    <cellStyle name="20% - Accent6 8 2" xfId="3919"/>
    <cellStyle name="20% - Accent6 9" xfId="328"/>
    <cellStyle name="20% - Accent6 9 2" xfId="3920"/>
    <cellStyle name="20% - 强调文字颜色 1" xfId="3921"/>
    <cellStyle name="20% - 强调文字颜色 2" xfId="3922"/>
    <cellStyle name="20% - 强调文字颜色 3" xfId="3923"/>
    <cellStyle name="20% - 强调文字颜色 4" xfId="3924"/>
    <cellStyle name="20% - 强调文字颜色 5" xfId="3925"/>
    <cellStyle name="20% - 强调文字颜色 6" xfId="3926"/>
    <cellStyle name="2dp" xfId="3605"/>
    <cellStyle name="3 space" xfId="4632"/>
    <cellStyle name="40% - Accent1" xfId="7" builtinId="31" customBuiltin="1"/>
    <cellStyle name="40% - Accent1 10" xfId="329"/>
    <cellStyle name="40% - Accent1 10 2" xfId="3927"/>
    <cellStyle name="40% - Accent1 11" xfId="330"/>
    <cellStyle name="40% - Accent1 11 2" xfId="3928"/>
    <cellStyle name="40% - Accent1 12" xfId="331"/>
    <cellStyle name="40% - Accent1 12 2" xfId="3929"/>
    <cellStyle name="40% - Accent1 13" xfId="3930"/>
    <cellStyle name="40% - Accent1 14" xfId="4205"/>
    <cellStyle name="40% - Accent1 14 2" xfId="4534"/>
    <cellStyle name="40% - Accent1 2" xfId="332"/>
    <cellStyle name="40% - Accent1 2 2" xfId="3931"/>
    <cellStyle name="40% - Accent1 3" xfId="333"/>
    <cellStyle name="40% - Accent1 3 2" xfId="3932"/>
    <cellStyle name="40% - Accent1 4" xfId="334"/>
    <cellStyle name="40% - Accent1 4 2" xfId="3933"/>
    <cellStyle name="40% - Accent1 5" xfId="335"/>
    <cellStyle name="40% - Accent1 5 2" xfId="3934"/>
    <cellStyle name="40% - Accent1 6" xfId="336"/>
    <cellStyle name="40% - Accent1 6 2" xfId="3935"/>
    <cellStyle name="40% - Accent1 7" xfId="337"/>
    <cellStyle name="40% - Accent1 7 2" xfId="3936"/>
    <cellStyle name="40% - Accent1 8" xfId="338"/>
    <cellStyle name="40% - Accent1 8 2" xfId="3937"/>
    <cellStyle name="40% - Accent1 9" xfId="339"/>
    <cellStyle name="40% - Accent1 9 2" xfId="3938"/>
    <cellStyle name="40% - Accent2" xfId="8" builtinId="35" customBuiltin="1"/>
    <cellStyle name="40% - Accent2 10" xfId="340"/>
    <cellStyle name="40% - Accent2 10 2" xfId="3939"/>
    <cellStyle name="40% - Accent2 11" xfId="341"/>
    <cellStyle name="40% - Accent2 11 2" xfId="3940"/>
    <cellStyle name="40% - Accent2 12" xfId="342"/>
    <cellStyle name="40% - Accent2 12 2" xfId="3941"/>
    <cellStyle name="40% - Accent2 13" xfId="3942"/>
    <cellStyle name="40% - Accent2 14" xfId="4209"/>
    <cellStyle name="40% - Accent2 14 2" xfId="4536"/>
    <cellStyle name="40% - Accent2 2" xfId="343"/>
    <cellStyle name="40% - Accent2 2 2" xfId="3943"/>
    <cellStyle name="40% - Accent2 3" xfId="344"/>
    <cellStyle name="40% - Accent2 3 2" xfId="3944"/>
    <cellStyle name="40% - Accent2 4" xfId="345"/>
    <cellStyle name="40% - Accent2 4 2" xfId="3945"/>
    <cellStyle name="40% - Accent2 5" xfId="346"/>
    <cellStyle name="40% - Accent2 5 2" xfId="3946"/>
    <cellStyle name="40% - Accent2 6" xfId="347"/>
    <cellStyle name="40% - Accent2 6 2" xfId="3947"/>
    <cellStyle name="40% - Accent2 7" xfId="348"/>
    <cellStyle name="40% - Accent2 7 2" xfId="3948"/>
    <cellStyle name="40% - Accent2 8" xfId="349"/>
    <cellStyle name="40% - Accent2 8 2" xfId="3949"/>
    <cellStyle name="40% - Accent2 9" xfId="350"/>
    <cellStyle name="40% - Accent2 9 2" xfId="3950"/>
    <cellStyle name="40% - Accent3" xfId="9" builtinId="39" customBuiltin="1"/>
    <cellStyle name="40% - Accent3 10" xfId="351"/>
    <cellStyle name="40% - Accent3 10 2" xfId="3951"/>
    <cellStyle name="40% - Accent3 11" xfId="352"/>
    <cellStyle name="40% - Accent3 11 2" xfId="3952"/>
    <cellStyle name="40% - Accent3 12" xfId="353"/>
    <cellStyle name="40% - Accent3 12 2" xfId="3953"/>
    <cellStyle name="40% - Accent3 13" xfId="3954"/>
    <cellStyle name="40% - Accent3 14" xfId="4213"/>
    <cellStyle name="40% - Accent3 14 2" xfId="4538"/>
    <cellStyle name="40% - Accent3 2" xfId="354"/>
    <cellStyle name="40% - Accent3 2 2" xfId="3955"/>
    <cellStyle name="40% - Accent3 3" xfId="355"/>
    <cellStyle name="40% - Accent3 3 2" xfId="3956"/>
    <cellStyle name="40% - Accent3 4" xfId="356"/>
    <cellStyle name="40% - Accent3 4 2" xfId="3957"/>
    <cellStyle name="40% - Accent3 5" xfId="357"/>
    <cellStyle name="40% - Accent3 5 2" xfId="3958"/>
    <cellStyle name="40% - Accent3 6" xfId="358"/>
    <cellStyle name="40% - Accent3 6 2" xfId="3959"/>
    <cellStyle name="40% - Accent3 7" xfId="359"/>
    <cellStyle name="40% - Accent3 7 2" xfId="3960"/>
    <cellStyle name="40% - Accent3 8" xfId="360"/>
    <cellStyle name="40% - Accent3 8 2" xfId="3961"/>
    <cellStyle name="40% - Accent3 9" xfId="361"/>
    <cellStyle name="40% - Accent3 9 2" xfId="3962"/>
    <cellStyle name="40% - Accent4" xfId="10" builtinId="43" customBuiltin="1"/>
    <cellStyle name="40% - Accent4 10" xfId="362"/>
    <cellStyle name="40% - Accent4 10 2" xfId="3963"/>
    <cellStyle name="40% - Accent4 11" xfId="363"/>
    <cellStyle name="40% - Accent4 11 2" xfId="3964"/>
    <cellStyle name="40% - Accent4 12" xfId="364"/>
    <cellStyle name="40% - Accent4 12 2" xfId="3965"/>
    <cellStyle name="40% - Accent4 13" xfId="3966"/>
    <cellStyle name="40% - Accent4 14" xfId="4217"/>
    <cellStyle name="40% - Accent4 14 2" xfId="4540"/>
    <cellStyle name="40% - Accent4 2" xfId="365"/>
    <cellStyle name="40% - Accent4 2 2" xfId="3967"/>
    <cellStyle name="40% - Accent4 3" xfId="366"/>
    <cellStyle name="40% - Accent4 3 2" xfId="3968"/>
    <cellStyle name="40% - Accent4 4" xfId="367"/>
    <cellStyle name="40% - Accent4 4 2" xfId="3969"/>
    <cellStyle name="40% - Accent4 5" xfId="368"/>
    <cellStyle name="40% - Accent4 5 2" xfId="3970"/>
    <cellStyle name="40% - Accent4 6" xfId="369"/>
    <cellStyle name="40% - Accent4 6 2" xfId="3971"/>
    <cellStyle name="40% - Accent4 7" xfId="370"/>
    <cellStyle name="40% - Accent4 7 2" xfId="3972"/>
    <cellStyle name="40% - Accent4 8" xfId="371"/>
    <cellStyle name="40% - Accent4 8 2" xfId="3973"/>
    <cellStyle name="40% - Accent4 9" xfId="372"/>
    <cellStyle name="40% - Accent4 9 2" xfId="3974"/>
    <cellStyle name="40% - Accent5" xfId="11" builtinId="47" customBuiltin="1"/>
    <cellStyle name="40% - Accent5 10" xfId="373"/>
    <cellStyle name="40% - Accent5 10 2" xfId="3975"/>
    <cellStyle name="40% - Accent5 11" xfId="374"/>
    <cellStyle name="40% - Accent5 11 2" xfId="3976"/>
    <cellStyle name="40% - Accent5 12" xfId="375"/>
    <cellStyle name="40% - Accent5 12 2" xfId="3977"/>
    <cellStyle name="40% - Accent5 13" xfId="3978"/>
    <cellStyle name="40% - Accent5 14" xfId="4221"/>
    <cellStyle name="40% - Accent5 14 2" xfId="4542"/>
    <cellStyle name="40% - Accent5 2" xfId="376"/>
    <cellStyle name="40% - Accent5 2 2" xfId="3979"/>
    <cellStyle name="40% - Accent5 3" xfId="377"/>
    <cellStyle name="40% - Accent5 3 2" xfId="3980"/>
    <cellStyle name="40% - Accent5 4" xfId="378"/>
    <cellStyle name="40% - Accent5 4 2" xfId="3981"/>
    <cellStyle name="40% - Accent5 5" xfId="379"/>
    <cellStyle name="40% - Accent5 5 2" xfId="3982"/>
    <cellStyle name="40% - Accent5 6" xfId="380"/>
    <cellStyle name="40% - Accent5 6 2" xfId="3983"/>
    <cellStyle name="40% - Accent5 7" xfId="381"/>
    <cellStyle name="40% - Accent5 7 2" xfId="3984"/>
    <cellStyle name="40% - Accent5 8" xfId="382"/>
    <cellStyle name="40% - Accent5 8 2" xfId="3985"/>
    <cellStyle name="40% - Accent5 9" xfId="383"/>
    <cellStyle name="40% - Accent5 9 2" xfId="3986"/>
    <cellStyle name="40% - Accent6" xfId="12" builtinId="51" customBuiltin="1"/>
    <cellStyle name="40% - Accent6 10" xfId="384"/>
    <cellStyle name="40% - Accent6 10 2" xfId="3987"/>
    <cellStyle name="40% - Accent6 11" xfId="385"/>
    <cellStyle name="40% - Accent6 11 2" xfId="3988"/>
    <cellStyle name="40% - Accent6 12" xfId="386"/>
    <cellStyle name="40% - Accent6 12 2" xfId="3989"/>
    <cellStyle name="40% - Accent6 13" xfId="3990"/>
    <cellStyle name="40% - Accent6 14" xfId="4225"/>
    <cellStyle name="40% - Accent6 14 2" xfId="4544"/>
    <cellStyle name="40% - Accent6 2" xfId="387"/>
    <cellStyle name="40% - Accent6 2 2" xfId="3991"/>
    <cellStyle name="40% - Accent6 3" xfId="388"/>
    <cellStyle name="40% - Accent6 3 2" xfId="3992"/>
    <cellStyle name="40% - Accent6 4" xfId="389"/>
    <cellStyle name="40% - Accent6 4 2" xfId="3993"/>
    <cellStyle name="40% - Accent6 5" xfId="390"/>
    <cellStyle name="40% - Accent6 5 2" xfId="3994"/>
    <cellStyle name="40% - Accent6 6" xfId="391"/>
    <cellStyle name="40% - Accent6 6 2" xfId="3995"/>
    <cellStyle name="40% - Accent6 7" xfId="392"/>
    <cellStyle name="40% - Accent6 7 2" xfId="3996"/>
    <cellStyle name="40% - Accent6 8" xfId="393"/>
    <cellStyle name="40% - Accent6 8 2" xfId="3997"/>
    <cellStyle name="40% - Accent6 9" xfId="394"/>
    <cellStyle name="40% - Accent6 9 2" xfId="3998"/>
    <cellStyle name="40% - 强调文字颜色 1" xfId="3999"/>
    <cellStyle name="40% - 强调文字颜色 2" xfId="4000"/>
    <cellStyle name="40% - 强调文字颜色 3" xfId="4001"/>
    <cellStyle name="40% - 强调文字颜色 4" xfId="4002"/>
    <cellStyle name="40% - 强调文字颜色 5" xfId="4003"/>
    <cellStyle name="40% - 强调文字颜色 6" xfId="4004"/>
    <cellStyle name="60% - Accent1" xfId="13" builtinId="32" customBuiltin="1"/>
    <cellStyle name="60% - Accent1 10" xfId="395"/>
    <cellStyle name="60% - Accent1 11" xfId="396"/>
    <cellStyle name="60% - Accent1 12" xfId="397"/>
    <cellStyle name="60% - Accent1 13" xfId="4005"/>
    <cellStyle name="60% - Accent1 14" xfId="4206"/>
    <cellStyle name="60% - Accent1 2" xfId="398"/>
    <cellStyle name="60% - Accent1 3" xfId="399"/>
    <cellStyle name="60% - Accent1 4" xfId="400"/>
    <cellStyle name="60% - Accent1 5" xfId="401"/>
    <cellStyle name="60% - Accent1 6" xfId="402"/>
    <cellStyle name="60% - Accent1 7" xfId="403"/>
    <cellStyle name="60% - Accent1 8" xfId="404"/>
    <cellStyle name="60% - Accent1 9" xfId="405"/>
    <cellStyle name="60% - Accent2" xfId="14" builtinId="36" customBuiltin="1"/>
    <cellStyle name="60% - Accent2 10" xfId="406"/>
    <cellStyle name="60% - Accent2 11" xfId="407"/>
    <cellStyle name="60% - Accent2 12" xfId="408"/>
    <cellStyle name="60% - Accent2 13" xfId="4006"/>
    <cellStyle name="60% - Accent2 14" xfId="4210"/>
    <cellStyle name="60% - Accent2 2" xfId="409"/>
    <cellStyle name="60% - Accent2 3" xfId="410"/>
    <cellStyle name="60% - Accent2 4" xfId="411"/>
    <cellStyle name="60% - Accent2 5" xfId="412"/>
    <cellStyle name="60% - Accent2 6" xfId="413"/>
    <cellStyle name="60% - Accent2 7" xfId="414"/>
    <cellStyle name="60% - Accent2 8" xfId="415"/>
    <cellStyle name="60% - Accent2 9" xfId="416"/>
    <cellStyle name="60% - Accent3" xfId="15" builtinId="40" customBuiltin="1"/>
    <cellStyle name="60% - Accent3 10" xfId="417"/>
    <cellStyle name="60% - Accent3 11" xfId="418"/>
    <cellStyle name="60% - Accent3 12" xfId="419"/>
    <cellStyle name="60% - Accent3 13" xfId="4007"/>
    <cellStyle name="60% - Accent3 14" xfId="4214"/>
    <cellStyle name="60% - Accent3 2" xfId="420"/>
    <cellStyle name="60% - Accent3 3" xfId="421"/>
    <cellStyle name="60% - Accent3 4" xfId="422"/>
    <cellStyle name="60% - Accent3 5" xfId="423"/>
    <cellStyle name="60% - Accent3 6" xfId="424"/>
    <cellStyle name="60% - Accent3 7" xfId="425"/>
    <cellStyle name="60% - Accent3 8" xfId="426"/>
    <cellStyle name="60% - Accent3 9" xfId="427"/>
    <cellStyle name="60% - Accent4" xfId="16" builtinId="44" customBuiltin="1"/>
    <cellStyle name="60% - Accent4 10" xfId="428"/>
    <cellStyle name="60% - Accent4 11" xfId="429"/>
    <cellStyle name="60% - Accent4 12" xfId="430"/>
    <cellStyle name="60% - Accent4 13" xfId="4008"/>
    <cellStyle name="60% - Accent4 14" xfId="4218"/>
    <cellStyle name="60% - Accent4 2" xfId="431"/>
    <cellStyle name="60% - Accent4 3" xfId="432"/>
    <cellStyle name="60% - Accent4 4" xfId="433"/>
    <cellStyle name="60% - Accent4 5" xfId="434"/>
    <cellStyle name="60% - Accent4 6" xfId="435"/>
    <cellStyle name="60% - Accent4 7" xfId="436"/>
    <cellStyle name="60% - Accent4 8" xfId="437"/>
    <cellStyle name="60% - Accent4 9" xfId="438"/>
    <cellStyle name="60% - Accent5" xfId="17" builtinId="48" customBuiltin="1"/>
    <cellStyle name="60% - Accent5 10" xfId="439"/>
    <cellStyle name="60% - Accent5 11" xfId="440"/>
    <cellStyle name="60% - Accent5 12" xfId="441"/>
    <cellStyle name="60% - Accent5 13" xfId="4009"/>
    <cellStyle name="60% - Accent5 14" xfId="4222"/>
    <cellStyle name="60% - Accent5 2" xfId="442"/>
    <cellStyle name="60% - Accent5 3" xfId="443"/>
    <cellStyle name="60% - Accent5 4" xfId="444"/>
    <cellStyle name="60% - Accent5 5" xfId="445"/>
    <cellStyle name="60% - Accent5 6" xfId="446"/>
    <cellStyle name="60% - Accent5 7" xfId="447"/>
    <cellStyle name="60% - Accent5 8" xfId="448"/>
    <cellStyle name="60% - Accent5 9" xfId="449"/>
    <cellStyle name="60% - Accent6" xfId="18" builtinId="52" customBuiltin="1"/>
    <cellStyle name="60% - Accent6 10" xfId="450"/>
    <cellStyle name="60% - Accent6 11" xfId="451"/>
    <cellStyle name="60% - Accent6 12" xfId="452"/>
    <cellStyle name="60% - Accent6 13" xfId="4010"/>
    <cellStyle name="60% - Accent6 14" xfId="4226"/>
    <cellStyle name="60% - Accent6 2" xfId="453"/>
    <cellStyle name="60% - Accent6 3" xfId="454"/>
    <cellStyle name="60% - Accent6 4" xfId="455"/>
    <cellStyle name="60% - Accent6 5" xfId="456"/>
    <cellStyle name="60% - Accent6 6" xfId="457"/>
    <cellStyle name="60% - Accent6 7" xfId="458"/>
    <cellStyle name="60% - Accent6 8" xfId="459"/>
    <cellStyle name="60% - Accent6 9" xfId="460"/>
    <cellStyle name="60% - 强调文字颜色 1" xfId="4011"/>
    <cellStyle name="60% - 强调文字颜色 2" xfId="4012"/>
    <cellStyle name="60% - 强调文字颜色 3" xfId="4013"/>
    <cellStyle name="60% - 强调文字颜色 4" xfId="4014"/>
    <cellStyle name="60% - 强调文字颜色 5" xfId="4015"/>
    <cellStyle name="60% - 强调文字颜色 6" xfId="4016"/>
    <cellStyle name="Accent1" xfId="19" builtinId="29" customBuiltin="1"/>
    <cellStyle name="Accent1 10" xfId="461"/>
    <cellStyle name="Accent1 11" xfId="462"/>
    <cellStyle name="Accent1 12" xfId="463"/>
    <cellStyle name="Accent1 13" xfId="4017"/>
    <cellStyle name="Accent1 14" xfId="4203"/>
    <cellStyle name="Accent1 2" xfId="464"/>
    <cellStyle name="Accent1 3" xfId="465"/>
    <cellStyle name="Accent1 4" xfId="466"/>
    <cellStyle name="Accent1 5" xfId="467"/>
    <cellStyle name="Accent1 6" xfId="468"/>
    <cellStyle name="Accent1 7" xfId="469"/>
    <cellStyle name="Accent1 8" xfId="470"/>
    <cellStyle name="Accent1 9" xfId="471"/>
    <cellStyle name="Accent2" xfId="20" builtinId="33" customBuiltin="1"/>
    <cellStyle name="Accent2 10" xfId="472"/>
    <cellStyle name="Accent2 11" xfId="473"/>
    <cellStyle name="Accent2 12" xfId="474"/>
    <cellStyle name="Accent2 13" xfId="4018"/>
    <cellStyle name="Accent2 14" xfId="4207"/>
    <cellStyle name="Accent2 2" xfId="475"/>
    <cellStyle name="Accent2 3" xfId="476"/>
    <cellStyle name="Accent2 4" xfId="477"/>
    <cellStyle name="Accent2 5" xfId="478"/>
    <cellStyle name="Accent2 6" xfId="479"/>
    <cellStyle name="Accent2 7" xfId="480"/>
    <cellStyle name="Accent2 8" xfId="481"/>
    <cellStyle name="Accent2 9" xfId="482"/>
    <cellStyle name="Accent3" xfId="21" builtinId="37" customBuiltin="1"/>
    <cellStyle name="Accent3 10" xfId="483"/>
    <cellStyle name="Accent3 11" xfId="484"/>
    <cellStyle name="Accent3 12" xfId="485"/>
    <cellStyle name="Accent3 13" xfId="4019"/>
    <cellStyle name="Accent3 14" xfId="4211"/>
    <cellStyle name="Accent3 2" xfId="486"/>
    <cellStyle name="Accent3 3" xfId="487"/>
    <cellStyle name="Accent3 4" xfId="488"/>
    <cellStyle name="Accent3 5" xfId="489"/>
    <cellStyle name="Accent3 6" xfId="490"/>
    <cellStyle name="Accent3 7" xfId="491"/>
    <cellStyle name="Accent3 8" xfId="492"/>
    <cellStyle name="Accent3 9" xfId="493"/>
    <cellStyle name="Accent4" xfId="22" builtinId="41" customBuiltin="1"/>
    <cellStyle name="Accent4 10" xfId="494"/>
    <cellStyle name="Accent4 11" xfId="495"/>
    <cellStyle name="Accent4 12" xfId="496"/>
    <cellStyle name="Accent4 13" xfId="4020"/>
    <cellStyle name="Accent4 14" xfId="4215"/>
    <cellStyle name="Accent4 2" xfId="497"/>
    <cellStyle name="Accent4 3" xfId="498"/>
    <cellStyle name="Accent4 4" xfId="499"/>
    <cellStyle name="Accent4 5" xfId="500"/>
    <cellStyle name="Accent4 6" xfId="501"/>
    <cellStyle name="Accent4 7" xfId="502"/>
    <cellStyle name="Accent4 8" xfId="503"/>
    <cellStyle name="Accent4 9" xfId="504"/>
    <cellStyle name="Accent5" xfId="23" builtinId="45" customBuiltin="1"/>
    <cellStyle name="Accent5 10" xfId="505"/>
    <cellStyle name="Accent5 11" xfId="506"/>
    <cellStyle name="Accent5 12" xfId="507"/>
    <cellStyle name="Accent5 13" xfId="4021"/>
    <cellStyle name="Accent5 14" xfId="4219"/>
    <cellStyle name="Accent5 2" xfId="508"/>
    <cellStyle name="Accent5 3" xfId="509"/>
    <cellStyle name="Accent5 4" xfId="510"/>
    <cellStyle name="Accent5 5" xfId="511"/>
    <cellStyle name="Accent5 6" xfId="512"/>
    <cellStyle name="Accent5 7" xfId="513"/>
    <cellStyle name="Accent5 8" xfId="514"/>
    <cellStyle name="Accent5 9" xfId="515"/>
    <cellStyle name="Accent6" xfId="24" builtinId="49" customBuiltin="1"/>
    <cellStyle name="Accent6 10" xfId="516"/>
    <cellStyle name="Accent6 11" xfId="517"/>
    <cellStyle name="Accent6 12" xfId="518"/>
    <cellStyle name="Accent6 13" xfId="4022"/>
    <cellStyle name="Accent6 14" xfId="4223"/>
    <cellStyle name="Accent6 2" xfId="519"/>
    <cellStyle name="Accent6 3" xfId="520"/>
    <cellStyle name="Accent6 4" xfId="521"/>
    <cellStyle name="Accent6 5" xfId="522"/>
    <cellStyle name="Accent6 6" xfId="523"/>
    <cellStyle name="Accent6 7" xfId="524"/>
    <cellStyle name="Accent6 8" xfId="525"/>
    <cellStyle name="Accent6 9" xfId="526"/>
    <cellStyle name="Account Heading" xfId="3606"/>
    <cellStyle name="Ärenderubrik" xfId="25"/>
    <cellStyle name="b" xfId="3607"/>
    <cellStyle name="b_2008 YEnd Audit GFR Checklist - Module 2" xfId="3608"/>
    <cellStyle name="b_2011 1st Qtr Fcst - Blank Template" xfId="3609"/>
    <cellStyle name="b_C3. General Cash by T3" xfId="3610"/>
    <cellStyle name="b_C4. Client Cash by T2" xfId="3611"/>
    <cellStyle name="b_D3. Debtors - Top 10" xfId="3612"/>
    <cellStyle name="b_Debtor Prov Schedule Checklist (4)" xfId="3613"/>
    <cellStyle name="b_F1. Prepayments" xfId="3614"/>
    <cellStyle name="b_GFR Checklist -Year Audit June 2009 v1" xfId="3615"/>
    <cellStyle name="b_GFR Checklist -Year Audit June 2009 v2" xfId="3616"/>
    <cellStyle name="b_GFR Checklist -Year Audit June 2009 v4" xfId="3617"/>
    <cellStyle name="b_K1. Annual Leave" xfId="3618"/>
    <cellStyle name="b_May 10 Metals Consolidated FINAL" xfId="3619"/>
    <cellStyle name="b_R. ADD Debtors csv" xfId="3620"/>
    <cellStyle name="b_R. PNLBS YTD csv" xfId="3621"/>
    <cellStyle name="b_Rev Rec Template (3)" xfId="3622"/>
    <cellStyle name="b_Rev Rec Template (3)_GFR Checklist -Year Audit June 2009 v4" xfId="3623"/>
    <cellStyle name="b_Rev Rec Template (3)_R. ADD Debtors csv" xfId="3624"/>
    <cellStyle name="b_Rev Rec Template (3)_R. PNLBS YTD csv" xfId="3625"/>
    <cellStyle name="b_TB Close List of Issues for Overseas" xfId="3626"/>
    <cellStyle name="b_TB Close List of Issues for Overseas_GFR Checklist -Year Audit June 2009 v4" xfId="3627"/>
    <cellStyle name="b_TB Close List of Issues for Overseas_R. ADD Debtors csv" xfId="3628"/>
    <cellStyle name="b_TB Close List of Issues for Overseas_R. PNLBS YTD csv" xfId="3629"/>
    <cellStyle name="Bad" xfId="26" builtinId="27" customBuiltin="1"/>
    <cellStyle name="Bad 10" xfId="527"/>
    <cellStyle name="Bad 11" xfId="528"/>
    <cellStyle name="Bad 12" xfId="529"/>
    <cellStyle name="Bad 13" xfId="4023"/>
    <cellStyle name="Bad 14" xfId="4192"/>
    <cellStyle name="Bad 2" xfId="530"/>
    <cellStyle name="Bad 3" xfId="531"/>
    <cellStyle name="Bad 4" xfId="532"/>
    <cellStyle name="Bad 5" xfId="533"/>
    <cellStyle name="Bad 6" xfId="534"/>
    <cellStyle name="Bad 7" xfId="535"/>
    <cellStyle name="Bad 8" xfId="536"/>
    <cellStyle name="Bad 9" xfId="537"/>
    <cellStyle name="BE Pickup Link" xfId="3630"/>
    <cellStyle name="Black" xfId="3631"/>
    <cellStyle name="Blue" xfId="3632"/>
    <cellStyle name="Body_$Numeric" xfId="3633"/>
    <cellStyle name="Bold" xfId="90"/>
    <cellStyle name="Calc Currency (0)" xfId="3634"/>
    <cellStyle name="Calc Currency (2)" xfId="3635"/>
    <cellStyle name="Calc Percent (0)" xfId="3636"/>
    <cellStyle name="Calc Percent (1)" xfId="3637"/>
    <cellStyle name="Calc Percent (2)" xfId="3638"/>
    <cellStyle name="Calc Units (0)" xfId="3639"/>
    <cellStyle name="Calc Units (1)" xfId="3640"/>
    <cellStyle name="Calc Units (2)" xfId="3641"/>
    <cellStyle name="Calculation" xfId="27" builtinId="22" customBuiltin="1"/>
    <cellStyle name="Calculation 10" xfId="538"/>
    <cellStyle name="Calculation 10 2" xfId="4252"/>
    <cellStyle name="Calculation 11" xfId="539"/>
    <cellStyle name="Calculation 11 2" xfId="4253"/>
    <cellStyle name="Calculation 12" xfId="540"/>
    <cellStyle name="Calculation 12 2" xfId="4254"/>
    <cellStyle name="Calculation 13" xfId="4024"/>
    <cellStyle name="Calculation 13 2" xfId="4395"/>
    <cellStyle name="Calculation 14" xfId="4196"/>
    <cellStyle name="Calculation 15" xfId="4227"/>
    <cellStyle name="Calculation 2" xfId="541"/>
    <cellStyle name="Calculation 2 2" xfId="4255"/>
    <cellStyle name="Calculation 3" xfId="542"/>
    <cellStyle name="Calculation 3 2" xfId="4256"/>
    <cellStyle name="Calculation 4" xfId="543"/>
    <cellStyle name="Calculation 4 2" xfId="4257"/>
    <cellStyle name="Calculation 5" xfId="544"/>
    <cellStyle name="Calculation 5 2" xfId="4258"/>
    <cellStyle name="Calculation 6" xfId="545"/>
    <cellStyle name="Calculation 6 2" xfId="4259"/>
    <cellStyle name="Calculation 7" xfId="546"/>
    <cellStyle name="Calculation 7 2" xfId="4260"/>
    <cellStyle name="Calculation 8" xfId="547"/>
    <cellStyle name="Calculation 8 2" xfId="4261"/>
    <cellStyle name="Calculation 9" xfId="548"/>
    <cellStyle name="Calculation 9 2" xfId="4262"/>
    <cellStyle name="Check Cell" xfId="28" builtinId="23" customBuiltin="1"/>
    <cellStyle name="Check Cell 10" xfId="549"/>
    <cellStyle name="Check Cell 10 2" xfId="4447"/>
    <cellStyle name="Check Cell 11" xfId="550"/>
    <cellStyle name="Check Cell 11 2" xfId="4448"/>
    <cellStyle name="Check Cell 12" xfId="551"/>
    <cellStyle name="Check Cell 12 2" xfId="4449"/>
    <cellStyle name="Check Cell 13" xfId="4025"/>
    <cellStyle name="Check Cell 13 2" xfId="4512"/>
    <cellStyle name="Check Cell 14" xfId="4198"/>
    <cellStyle name="Check Cell 15" xfId="4430"/>
    <cellStyle name="Check Cell 2" xfId="552"/>
    <cellStyle name="Check Cell 2 2" xfId="4450"/>
    <cellStyle name="Check Cell 3" xfId="553"/>
    <cellStyle name="Check Cell 3 2" xfId="4451"/>
    <cellStyle name="Check Cell 4" xfId="554"/>
    <cellStyle name="Check Cell 4 2" xfId="4452"/>
    <cellStyle name="Check Cell 5" xfId="555"/>
    <cellStyle name="Check Cell 5 2" xfId="4453"/>
    <cellStyle name="Check Cell 6" xfId="556"/>
    <cellStyle name="Check Cell 6 2" xfId="4454"/>
    <cellStyle name="Check Cell 7" xfId="557"/>
    <cellStyle name="Check Cell 7 2" xfId="4455"/>
    <cellStyle name="Check Cell 8" xfId="558"/>
    <cellStyle name="Check Cell 8 2" xfId="4456"/>
    <cellStyle name="Check Cell 9" xfId="559"/>
    <cellStyle name="Check Cell 9 2" xfId="4457"/>
    <cellStyle name="Col head light" xfId="3642"/>
    <cellStyle name="Comet" xfId="3643"/>
    <cellStyle name="Comma" xfId="29" builtinId="3"/>
    <cellStyle name="Comma [0] 2" xfId="30"/>
    <cellStyle name="Comma [0] 2 10" xfId="560"/>
    <cellStyle name="Comma [0] 2 2" xfId="195"/>
    <cellStyle name="Comma [0] 2 2 2" xfId="4026"/>
    <cellStyle name="Comma [0] 2 3" xfId="224"/>
    <cellStyle name="Comma [0] 2 4" xfId="561"/>
    <cellStyle name="Comma [0] 2 5" xfId="562"/>
    <cellStyle name="Comma [0] 2 6" xfId="563"/>
    <cellStyle name="Comma [0] 2 7" xfId="564"/>
    <cellStyle name="Comma [0] 2 8" xfId="565"/>
    <cellStyle name="Comma [0] 2 9" xfId="566"/>
    <cellStyle name="Comma [0] 3" xfId="567"/>
    <cellStyle name="Comma [0] 4" xfId="568"/>
    <cellStyle name="Comma [0] 5" xfId="4412"/>
    <cellStyle name="Comma [00]" xfId="3644"/>
    <cellStyle name="Comma 0" xfId="3645"/>
    <cellStyle name="Comma 1" xfId="3646"/>
    <cellStyle name="Comma 10" xfId="91"/>
    <cellStyle name="Comma 10 2" xfId="92"/>
    <cellStyle name="Comma 10 2 2" xfId="199"/>
    <cellStyle name="Comma 10 2 3" xfId="4027"/>
    <cellStyle name="Comma 10 3" xfId="4028"/>
    <cellStyle name="Comma 100 2" xfId="569"/>
    <cellStyle name="Comma 100 3" xfId="570"/>
    <cellStyle name="Comma 100 4" xfId="571"/>
    <cellStyle name="Comma 101 2" xfId="572"/>
    <cellStyle name="Comma 101 3" xfId="573"/>
    <cellStyle name="Comma 101 4" xfId="574"/>
    <cellStyle name="Comma 103 2" xfId="575"/>
    <cellStyle name="Comma 103 3" xfId="576"/>
    <cellStyle name="Comma 103 4" xfId="577"/>
    <cellStyle name="Comma 104 2" xfId="578"/>
    <cellStyle name="Comma 104 3" xfId="579"/>
    <cellStyle name="Comma 104 4" xfId="580"/>
    <cellStyle name="Comma 109 2" xfId="581"/>
    <cellStyle name="Comma 109 3" xfId="582"/>
    <cellStyle name="Comma 109 4" xfId="583"/>
    <cellStyle name="Comma 11" xfId="93"/>
    <cellStyle name="Comma 11 2" xfId="584"/>
    <cellStyle name="Comma 11 3" xfId="585"/>
    <cellStyle name="Comma 110 2" xfId="586"/>
    <cellStyle name="Comma 110 3" xfId="587"/>
    <cellStyle name="Comma 110 4" xfId="588"/>
    <cellStyle name="Comma 111 2" xfId="589"/>
    <cellStyle name="Comma 111 3" xfId="590"/>
    <cellStyle name="Comma 111 4" xfId="591"/>
    <cellStyle name="Comma 112 2" xfId="592"/>
    <cellStyle name="Comma 112 3" xfId="593"/>
    <cellStyle name="Comma 112 4" xfId="594"/>
    <cellStyle name="Comma 113 2" xfId="595"/>
    <cellStyle name="Comma 113 3" xfId="596"/>
    <cellStyle name="Comma 113 4" xfId="597"/>
    <cellStyle name="Comma 114 2" xfId="598"/>
    <cellStyle name="Comma 114 3" xfId="599"/>
    <cellStyle name="Comma 114 4" xfId="600"/>
    <cellStyle name="Comma 115 2" xfId="601"/>
    <cellStyle name="Comma 115 3" xfId="602"/>
    <cellStyle name="Comma 115 4" xfId="603"/>
    <cellStyle name="Comma 116 2" xfId="604"/>
    <cellStyle name="Comma 116 3" xfId="605"/>
    <cellStyle name="Comma 116 4" xfId="606"/>
    <cellStyle name="Comma 117 2" xfId="607"/>
    <cellStyle name="Comma 117 3" xfId="608"/>
    <cellStyle name="Comma 117 4" xfId="609"/>
    <cellStyle name="Comma 118 2" xfId="610"/>
    <cellStyle name="Comma 118 3" xfId="611"/>
    <cellStyle name="Comma 118 4" xfId="612"/>
    <cellStyle name="Comma 119 2" xfId="613"/>
    <cellStyle name="Comma 119 3" xfId="614"/>
    <cellStyle name="Comma 119 4" xfId="615"/>
    <cellStyle name="Comma 12" xfId="94"/>
    <cellStyle name="Comma 120 2" xfId="616"/>
    <cellStyle name="Comma 120 3" xfId="617"/>
    <cellStyle name="Comma 120 4" xfId="618"/>
    <cellStyle name="Comma 121 2" xfId="619"/>
    <cellStyle name="Comma 121 3" xfId="620"/>
    <cellStyle name="Comma 121 4" xfId="621"/>
    <cellStyle name="Comma 122 2" xfId="622"/>
    <cellStyle name="Comma 122 3" xfId="623"/>
    <cellStyle name="Comma 122 4" xfId="624"/>
    <cellStyle name="Comma 123 2" xfId="625"/>
    <cellStyle name="Comma 123 3" xfId="626"/>
    <cellStyle name="Comma 123 4" xfId="627"/>
    <cellStyle name="Comma 124 2" xfId="628"/>
    <cellStyle name="Comma 124 3" xfId="629"/>
    <cellStyle name="Comma 124 4" xfId="630"/>
    <cellStyle name="Comma 125 2" xfId="631"/>
    <cellStyle name="Comma 125 3" xfId="632"/>
    <cellStyle name="Comma 125 4" xfId="633"/>
    <cellStyle name="Comma 126 2" xfId="634"/>
    <cellStyle name="Comma 126 3" xfId="635"/>
    <cellStyle name="Comma 126 4" xfId="636"/>
    <cellStyle name="Comma 127 2" xfId="637"/>
    <cellStyle name="Comma 127 3" xfId="638"/>
    <cellStyle name="Comma 127 4" xfId="639"/>
    <cellStyle name="Comma 128 2" xfId="640"/>
    <cellStyle name="Comma 128 3" xfId="641"/>
    <cellStyle name="Comma 128 4" xfId="642"/>
    <cellStyle name="Comma 129 2" xfId="643"/>
    <cellStyle name="Comma 129 3" xfId="644"/>
    <cellStyle name="Comma 129 4" xfId="645"/>
    <cellStyle name="Comma 13" xfId="95"/>
    <cellStyle name="Comma 13 2" xfId="646"/>
    <cellStyle name="Comma 13 2 2" xfId="647"/>
    <cellStyle name="Comma 13 2 2 2" xfId="4264"/>
    <cellStyle name="Comma 13 2 2 2 2" xfId="4560"/>
    <cellStyle name="Comma 13 2 2 3" xfId="4459"/>
    <cellStyle name="Comma 13 2 3" xfId="4263"/>
    <cellStyle name="Comma 13 2 3 2" xfId="4559"/>
    <cellStyle name="Comma 13 2 4" xfId="4458"/>
    <cellStyle name="Comma 130 2" xfId="648"/>
    <cellStyle name="Comma 130 3" xfId="649"/>
    <cellStyle name="Comma 130 4" xfId="650"/>
    <cellStyle name="Comma 131 2" xfId="651"/>
    <cellStyle name="Comma 131 3" xfId="652"/>
    <cellStyle name="Comma 131 4" xfId="653"/>
    <cellStyle name="Comma 132 2" xfId="654"/>
    <cellStyle name="Comma 132 3" xfId="655"/>
    <cellStyle name="Comma 132 4" xfId="656"/>
    <cellStyle name="Comma 134 2" xfId="657"/>
    <cellStyle name="Comma 134 3" xfId="658"/>
    <cellStyle name="Comma 134 4" xfId="659"/>
    <cellStyle name="Comma 135 2" xfId="660"/>
    <cellStyle name="Comma 135 3" xfId="661"/>
    <cellStyle name="Comma 135 4" xfId="662"/>
    <cellStyle name="Comma 136 2" xfId="663"/>
    <cellStyle name="Comma 136 3" xfId="664"/>
    <cellStyle name="Comma 136 4" xfId="665"/>
    <cellStyle name="Comma 138 2" xfId="666"/>
    <cellStyle name="Comma 138 3" xfId="667"/>
    <cellStyle name="Comma 138 4" xfId="668"/>
    <cellStyle name="Comma 139 2" xfId="669"/>
    <cellStyle name="Comma 139 3" xfId="670"/>
    <cellStyle name="Comma 139 4" xfId="671"/>
    <cellStyle name="Comma 14" xfId="96"/>
    <cellStyle name="Comma 14 2" xfId="97"/>
    <cellStyle name="Comma 14 2 2" xfId="98"/>
    <cellStyle name="Comma 14 3" xfId="89"/>
    <cellStyle name="Comma 14 3 2" xfId="4029"/>
    <cellStyle name="Comma 14 3 3" xfId="4030"/>
    <cellStyle name="Comma 140 2" xfId="672"/>
    <cellStyle name="Comma 140 3" xfId="673"/>
    <cellStyle name="Comma 140 4" xfId="674"/>
    <cellStyle name="Comma 141 2" xfId="675"/>
    <cellStyle name="Comma 141 3" xfId="676"/>
    <cellStyle name="Comma 141 4" xfId="677"/>
    <cellStyle name="Comma 142" xfId="678"/>
    <cellStyle name="Comma 142 2" xfId="679"/>
    <cellStyle name="Comma 142 3" xfId="680"/>
    <cellStyle name="Comma 142 4" xfId="681"/>
    <cellStyle name="Comma 143 2" xfId="682"/>
    <cellStyle name="Comma 143 3" xfId="683"/>
    <cellStyle name="Comma 143 4" xfId="684"/>
    <cellStyle name="Comma 15" xfId="99"/>
    <cellStyle name="Comma 15 2" xfId="100"/>
    <cellStyle name="Comma 15 3" xfId="101"/>
    <cellStyle name="Comma 15 3 2" xfId="685"/>
    <cellStyle name="Comma 15 3 2 2" xfId="3798"/>
    <cellStyle name="Comma 15 3 3" xfId="4031"/>
    <cellStyle name="Comma 15 4" xfId="686"/>
    <cellStyle name="Comma 16" xfId="102"/>
    <cellStyle name="Comma 16 2" xfId="103"/>
    <cellStyle name="Comma 16 2 2" xfId="4032"/>
    <cellStyle name="Comma 16 3" xfId="242"/>
    <cellStyle name="Comma 16 3 2" xfId="1163"/>
    <cellStyle name="Comma 16 3 2 2" xfId="4033"/>
    <cellStyle name="Comma 16 3 3" xfId="4244"/>
    <cellStyle name="Comma 16 3 3 2" xfId="4551"/>
    <cellStyle name="Comma 16 3 4" xfId="4438"/>
    <cellStyle name="Comma 16 4" xfId="1165"/>
    <cellStyle name="Comma 16 4 2" xfId="4034"/>
    <cellStyle name="Comma 16 5" xfId="4035"/>
    <cellStyle name="Comma 16 6" xfId="4236"/>
    <cellStyle name="Comma 16 6 2" xfId="4545"/>
    <cellStyle name="Comma 16 7" xfId="4432"/>
    <cellStyle name="Comma 16 8" xfId="4638"/>
    <cellStyle name="Comma 17" xfId="104"/>
    <cellStyle name="Comma 17 2" xfId="687"/>
    <cellStyle name="Comma 17 3" xfId="4036"/>
    <cellStyle name="Comma 18" xfId="105"/>
    <cellStyle name="Comma 18 2" xfId="106"/>
    <cellStyle name="Comma 18 2 2" xfId="4037"/>
    <cellStyle name="Comma 18 3" xfId="688"/>
    <cellStyle name="Comma 18 4" xfId="4038"/>
    <cellStyle name="Comma 18 5" xfId="4039"/>
    <cellStyle name="Comma 19" xfId="107"/>
    <cellStyle name="Comma 19 2" xfId="108"/>
    <cellStyle name="Comma 19 2 2" xfId="689"/>
    <cellStyle name="Comma 19 3" xfId="4040"/>
    <cellStyle name="Comma 2" xfId="31"/>
    <cellStyle name="Comma 2 10" xfId="690"/>
    <cellStyle name="Comma 2 10 2" xfId="4041"/>
    <cellStyle name="Comma 2 11" xfId="691"/>
    <cellStyle name="Comma 2 12" xfId="692"/>
    <cellStyle name="Comma 2 13" xfId="693"/>
    <cellStyle name="Comma 2 14" xfId="694"/>
    <cellStyle name="Comma 2 14 2" xfId="3789"/>
    <cellStyle name="Comma 2 15" xfId="695"/>
    <cellStyle name="Comma 2 16" xfId="696"/>
    <cellStyle name="Comma 2 17" xfId="697"/>
    <cellStyle name="Comma 2 18" xfId="698"/>
    <cellStyle name="Comma 2 19" xfId="699"/>
    <cellStyle name="Comma 2 19 2" xfId="700"/>
    <cellStyle name="Comma 2 2" xfId="32"/>
    <cellStyle name="Comma 2 2 10" xfId="701"/>
    <cellStyle name="Comma 2 2 11" xfId="702"/>
    <cellStyle name="Comma 2 2 12" xfId="703"/>
    <cellStyle name="Comma 2 2 13" xfId="704"/>
    <cellStyle name="Comma 2 2 14" xfId="705"/>
    <cellStyle name="Comma 2 2 15" xfId="706"/>
    <cellStyle name="Comma 2 2 16" xfId="707"/>
    <cellStyle name="Comma 2 2 17" xfId="708"/>
    <cellStyle name="Comma 2 2 2" xfId="33"/>
    <cellStyle name="Comma 2 2 2 2" xfId="200"/>
    <cellStyle name="Comma 2 2 2 2 2" xfId="709"/>
    <cellStyle name="Comma 2 2 2 2 2 2" xfId="3796"/>
    <cellStyle name="Comma 2 2 2 2 3" xfId="710"/>
    <cellStyle name="Comma 2 2 2 2 3 2" xfId="4042"/>
    <cellStyle name="Comma 2 2 2 2 4" xfId="711"/>
    <cellStyle name="Comma 2 2 2 2 4 2" xfId="4043"/>
    <cellStyle name="Comma 2 2 2 2 5" xfId="712"/>
    <cellStyle name="Comma 2 2 2 2 5 2" xfId="4044"/>
    <cellStyle name="Comma 2 2 2 2 6" xfId="713"/>
    <cellStyle name="Comma 2 2 2 2 6 2" xfId="4045"/>
    <cellStyle name="Comma 2 2 2 3" xfId="201"/>
    <cellStyle name="Comma 2 2 2 4" xfId="714"/>
    <cellStyle name="Comma 2 2 2 5" xfId="715"/>
    <cellStyle name="Comma 2 2 2 6" xfId="716"/>
    <cellStyle name="Comma 2 2 2_Sheet1" xfId="3799"/>
    <cellStyle name="Comma 2 2 3" xfId="109"/>
    <cellStyle name="Comma 2 2 31" xfId="717"/>
    <cellStyle name="Comma 2 2 4" xfId="110"/>
    <cellStyle name="Comma 2 2 5" xfId="198"/>
    <cellStyle name="Comma 2 2 5 2" xfId="3800"/>
    <cellStyle name="Comma 2 2 5 2 2" xfId="4046"/>
    <cellStyle name="Comma 2 2 5 3" xfId="4047"/>
    <cellStyle name="Comma 2 2 5 4" xfId="4048"/>
    <cellStyle name="Comma 2 2 6" xfId="34"/>
    <cellStyle name="Comma 2 2 7" xfId="225"/>
    <cellStyle name="Comma 2 2 7 2" xfId="4049"/>
    <cellStyle name="Comma 2 2 8" xfId="718"/>
    <cellStyle name="Comma 2 2 9" xfId="719"/>
    <cellStyle name="Comma 2 2_Sheet1" xfId="3801"/>
    <cellStyle name="Comma 2 20" xfId="720"/>
    <cellStyle name="Comma 2 21" xfId="721"/>
    <cellStyle name="Comma 2 22" xfId="722"/>
    <cellStyle name="Comma 2 23" xfId="723"/>
    <cellStyle name="Comma 2 24" xfId="724"/>
    <cellStyle name="Comma 2 3" xfId="111"/>
    <cellStyle name="Comma 2 3 2" xfId="725"/>
    <cellStyle name="Comma 2 3 2 2" xfId="4050"/>
    <cellStyle name="Comma 2 3 3" xfId="726"/>
    <cellStyle name="Comma 2 3 4" xfId="4637"/>
    <cellStyle name="Comma 2 4" xfId="112"/>
    <cellStyle name="Comma 2 4 2" xfId="727"/>
    <cellStyle name="Comma 2 5" xfId="113"/>
    <cellStyle name="Comma 2 5 2" xfId="728"/>
    <cellStyle name="Comma 2 5 2 2" xfId="4051"/>
    <cellStyle name="Comma 2 5 3" xfId="1169"/>
    <cellStyle name="Comma 2 6" xfId="114"/>
    <cellStyle name="Comma 2 6 2" xfId="248"/>
    <cellStyle name="Comma 2 6 2 2" xfId="4052"/>
    <cellStyle name="Comma 2 7" xfId="115"/>
    <cellStyle name="Comma 2 7 2" xfId="3802"/>
    <cellStyle name="Comma 2 7 3" xfId="3803"/>
    <cellStyle name="Comma 2 7 4" xfId="3804"/>
    <cellStyle name="Comma 2 8" xfId="729"/>
    <cellStyle name="Comma 2 9" xfId="730"/>
    <cellStyle name="Comma 2_Balance_2008 Q2" xfId="116"/>
    <cellStyle name="Comma 20" xfId="117"/>
    <cellStyle name="Comma 20 2" xfId="731"/>
    <cellStyle name="Comma 21" xfId="118"/>
    <cellStyle name="Comma 21 2" xfId="4053"/>
    <cellStyle name="Comma 22" xfId="119"/>
    <cellStyle name="Comma 22 2" xfId="732"/>
    <cellStyle name="Comma 22 2 2" xfId="4265"/>
    <cellStyle name="Comma 22 2 2 2" xfId="4561"/>
    <cellStyle name="Comma 22 2 3" xfId="4460"/>
    <cellStyle name="Comma 22 3" xfId="733"/>
    <cellStyle name="Comma 22 3 2" xfId="4266"/>
    <cellStyle name="Comma 22 3 2 2" xfId="4562"/>
    <cellStyle name="Comma 22 3 3" xfId="4461"/>
    <cellStyle name="Comma 22 4" xfId="734"/>
    <cellStyle name="Comma 22 4 2" xfId="4267"/>
    <cellStyle name="Comma 22 4 2 2" xfId="4563"/>
    <cellStyle name="Comma 22 4 3" xfId="4462"/>
    <cellStyle name="Comma 22 5" xfId="735"/>
    <cellStyle name="Comma 22 5 2" xfId="4268"/>
    <cellStyle name="Comma 22 5 2 2" xfId="4564"/>
    <cellStyle name="Comma 22 5 3" xfId="4463"/>
    <cellStyle name="Comma 22 6" xfId="736"/>
    <cellStyle name="Comma 22 6 2" xfId="4269"/>
    <cellStyle name="Comma 22 6 2 2" xfId="4565"/>
    <cellStyle name="Comma 22 6 3" xfId="4464"/>
    <cellStyle name="Comma 23" xfId="120"/>
    <cellStyle name="Comma 23 2" xfId="737"/>
    <cellStyle name="Comma 23 2 2" xfId="4270"/>
    <cellStyle name="Comma 23 2 2 2" xfId="4566"/>
    <cellStyle name="Comma 23 2 3" xfId="4465"/>
    <cellStyle name="Comma 23 3" xfId="738"/>
    <cellStyle name="Comma 23 3 2" xfId="4271"/>
    <cellStyle name="Comma 23 3 2 2" xfId="4567"/>
    <cellStyle name="Comma 23 3 3" xfId="4466"/>
    <cellStyle name="Comma 23 4" xfId="739"/>
    <cellStyle name="Comma 23 4 2" xfId="4272"/>
    <cellStyle name="Comma 23 4 2 2" xfId="4568"/>
    <cellStyle name="Comma 23 4 3" xfId="4467"/>
    <cellStyle name="Comma 24" xfId="121"/>
    <cellStyle name="Comma 24 2" xfId="196"/>
    <cellStyle name="Comma 25" xfId="122"/>
    <cellStyle name="Comma 25 2" xfId="123"/>
    <cellStyle name="Comma 25 3" xfId="124"/>
    <cellStyle name="Comma 25 4" xfId="125"/>
    <cellStyle name="Comma 25 4 2" xfId="249"/>
    <cellStyle name="Comma 25 4 3" xfId="740"/>
    <cellStyle name="Comma 25 4 4" xfId="741"/>
    <cellStyle name="Comma 25 4 4 2" xfId="742"/>
    <cellStyle name="Comma 25 4 4 2 2" xfId="1174"/>
    <cellStyle name="Comma 25 4 4 3" xfId="3647"/>
    <cellStyle name="Comma 25 4 4 4" xfId="3648"/>
    <cellStyle name="Comma 25 4 4 4 2" xfId="3649"/>
    <cellStyle name="Comma 25 5" xfId="250"/>
    <cellStyle name="Comma 25 5 2" xfId="743"/>
    <cellStyle name="Comma 25 5 2 2" xfId="744"/>
    <cellStyle name="Comma 25 6" xfId="745"/>
    <cellStyle name="Comma 26" xfId="126"/>
    <cellStyle name="Comma 26 2" xfId="746"/>
    <cellStyle name="Comma 26 2 2" xfId="3805"/>
    <cellStyle name="Comma 26 2 2 2" xfId="4384"/>
    <cellStyle name="Comma 26 2 2 2 2" xfId="4599"/>
    <cellStyle name="Comma 26 2 2 3" xfId="4501"/>
    <cellStyle name="Comma 26 2 3" xfId="3806"/>
    <cellStyle name="Comma 26 2 3 2" xfId="4385"/>
    <cellStyle name="Comma 26 2 3 2 2" xfId="4600"/>
    <cellStyle name="Comma 26 2 3 3" xfId="4502"/>
    <cellStyle name="Comma 27" xfId="127"/>
    <cellStyle name="Comma 27 2" xfId="202"/>
    <cellStyle name="Comma 27 2 2" xfId="4054"/>
    <cellStyle name="Comma 27 3" xfId="203"/>
    <cellStyle name="Comma 27 3 2" xfId="747"/>
    <cellStyle name="Comma 27 3 2 2" xfId="4055"/>
    <cellStyle name="Comma 27 3 3" xfId="4056"/>
    <cellStyle name="Comma 27 4" xfId="748"/>
    <cellStyle name="Comma 28" xfId="128"/>
    <cellStyle name="Comma 28 2" xfId="251"/>
    <cellStyle name="Comma 28 2 2" xfId="3650"/>
    <cellStyle name="Comma 28 2 3" xfId="4250"/>
    <cellStyle name="Comma 28 2 3 2" xfId="4557"/>
    <cellStyle name="Comma 28 2 4" xfId="4444"/>
    <cellStyle name="Comma 28 3" xfId="1167"/>
    <cellStyle name="Comma 28 3 2" xfId="4057"/>
    <cellStyle name="Comma 29" xfId="129"/>
    <cellStyle name="Comma 29 2" xfId="204"/>
    <cellStyle name="Comma 3" xfId="35"/>
    <cellStyle name="Comma 3 10" xfId="749"/>
    <cellStyle name="Comma 3 11" xfId="750"/>
    <cellStyle name="Comma 3 12" xfId="751"/>
    <cellStyle name="Comma 3 13" xfId="752"/>
    <cellStyle name="Comma 3 14" xfId="753"/>
    <cellStyle name="Comma 3 2" xfId="36"/>
    <cellStyle name="Comma 3 2 2" xfId="130"/>
    <cellStyle name="Comma 3 3" xfId="131"/>
    <cellStyle name="Comma 3 3 2" xfId="754"/>
    <cellStyle name="Comma 3 3 2 2" xfId="4058"/>
    <cellStyle name="Comma 3 3 3" xfId="4059"/>
    <cellStyle name="Comma 3 4" xfId="132"/>
    <cellStyle name="Comma 3 4 2" xfId="3807"/>
    <cellStyle name="Comma 3 4 2 2" xfId="3808"/>
    <cellStyle name="Comma 3 5" xfId="133"/>
    <cellStyle name="Comma 3 6" xfId="134"/>
    <cellStyle name="Comma 3 6 2" xfId="243"/>
    <cellStyle name="Comma 3 6 2 2" xfId="4245"/>
    <cellStyle name="Comma 3 6 2 2 2" xfId="4552"/>
    <cellStyle name="Comma 3 6 2 3" xfId="4439"/>
    <cellStyle name="Comma 3 6 3" xfId="3787"/>
    <cellStyle name="Comma 3 6 3 2" xfId="4418"/>
    <cellStyle name="Comma 3 6 3 2 2" xfId="4622"/>
    <cellStyle name="Comma 3 6 3 3" xfId="4380"/>
    <cellStyle name="Comma 3 6 3 3 2" xfId="4596"/>
    <cellStyle name="Comma 3 6 3 4" xfId="4498"/>
    <cellStyle name="Comma 3 6 4" xfId="4237"/>
    <cellStyle name="Comma 3 6 4 2" xfId="4546"/>
    <cellStyle name="Comma 3 6 5" xfId="4433"/>
    <cellStyle name="Comma 3 7" xfId="135"/>
    <cellStyle name="Comma 3 7 14" xfId="4060"/>
    <cellStyle name="Comma 3 7 14 2" xfId="4396"/>
    <cellStyle name="Comma 3 7 14 2 2" xfId="4610"/>
    <cellStyle name="Comma 3 7 14 3" xfId="4513"/>
    <cellStyle name="Comma 3 7 2" xfId="3809"/>
    <cellStyle name="Comma 3 7 2 2" xfId="4386"/>
    <cellStyle name="Comma 3 7 2 2 2" xfId="4601"/>
    <cellStyle name="Comma 3 7 2 3" xfId="4503"/>
    <cellStyle name="Comma 3 7 7" xfId="4061"/>
    <cellStyle name="Comma 3 7 7 2" xfId="4397"/>
    <cellStyle name="Comma 3 7 7 2 2" xfId="4611"/>
    <cellStyle name="Comma 3 7 7 3" xfId="4514"/>
    <cellStyle name="Comma 3 7 9" xfId="4062"/>
    <cellStyle name="Comma 3 7 9 2" xfId="4398"/>
    <cellStyle name="Comma 3 7 9 2 2" xfId="4612"/>
    <cellStyle name="Comma 3 7 9 3" xfId="4515"/>
    <cellStyle name="Comma 3 8" xfId="226"/>
    <cellStyle name="Comma 3 8 2" xfId="755"/>
    <cellStyle name="Comma 3 8 3" xfId="3791"/>
    <cellStyle name="Comma 3 9" xfId="756"/>
    <cellStyle name="Comma 3_BB_Related party" xfId="757"/>
    <cellStyle name="Comma 30" xfId="136"/>
    <cellStyle name="Comma 30 2" xfId="4063"/>
    <cellStyle name="Comma 31" xfId="137"/>
    <cellStyle name="Comma 31 2" xfId="758"/>
    <cellStyle name="Comma 31 2 2" xfId="4064"/>
    <cellStyle name="Comma 32" xfId="138"/>
    <cellStyle name="Comma 32 2" xfId="759"/>
    <cellStyle name="Comma 32 2 2" xfId="4065"/>
    <cellStyle name="Comma 33" xfId="139"/>
    <cellStyle name="Comma 33 2" xfId="760"/>
    <cellStyle name="Comma 33 2 2" xfId="4066"/>
    <cellStyle name="Comma 33 2 3" xfId="4273"/>
    <cellStyle name="Comma 33 2 3 2" xfId="4569"/>
    <cellStyle name="Comma 33 2 4" xfId="4468"/>
    <cellStyle name="Comma 34" xfId="140"/>
    <cellStyle name="Comma 34 2" xfId="3810"/>
    <cellStyle name="Comma 34 3" xfId="4067"/>
    <cellStyle name="Comma 35" xfId="141"/>
    <cellStyle name="Comma 35 2" xfId="761"/>
    <cellStyle name="Comma 35 2 2" xfId="4068"/>
    <cellStyle name="Comma 35 3" xfId="4069"/>
    <cellStyle name="Comma 35 4" xfId="4070"/>
    <cellStyle name="Comma 36" xfId="205"/>
    <cellStyle name="Comma 36 2" xfId="206"/>
    <cellStyle name="Comma 36 3" xfId="4071"/>
    <cellStyle name="Comma 37" xfId="207"/>
    <cellStyle name="Comma 38" xfId="208"/>
    <cellStyle name="Comma 39" xfId="209"/>
    <cellStyle name="Comma 4" xfId="37"/>
    <cellStyle name="Comma 4 10" xfId="762"/>
    <cellStyle name="Comma 4 11" xfId="763"/>
    <cellStyle name="Comma 4 12" xfId="764"/>
    <cellStyle name="Comma 4 13" xfId="765"/>
    <cellStyle name="Comma 4 13 2" xfId="4072"/>
    <cellStyle name="Comma 4 2" xfId="142"/>
    <cellStyle name="Comma 4 3" xfId="143"/>
    <cellStyle name="Comma 4 3 2" xfId="144"/>
    <cellStyle name="Comma 4 3 3" xfId="3811"/>
    <cellStyle name="Comma 4 4" xfId="145"/>
    <cellStyle name="Comma 4 4 2" xfId="3812"/>
    <cellStyle name="Comma 4 5" xfId="227"/>
    <cellStyle name="Comma 4 5 2" xfId="4073"/>
    <cellStyle name="Comma 4 6" xfId="766"/>
    <cellStyle name="Comma 4 7" xfId="767"/>
    <cellStyle name="Comma 4 8" xfId="768"/>
    <cellStyle name="Comma 4 9" xfId="769"/>
    <cellStyle name="Comma 4_BB_Related party" xfId="770"/>
    <cellStyle name="Comma 40" xfId="252"/>
    <cellStyle name="Comma 41" xfId="253"/>
    <cellStyle name="Comma 41 2" xfId="771"/>
    <cellStyle name="Comma 42" xfId="254"/>
    <cellStyle name="Comma 43" xfId="255"/>
    <cellStyle name="Comma 43 2" xfId="3651"/>
    <cellStyle name="Comma 44" xfId="256"/>
    <cellStyle name="Comma 44 2" xfId="3813"/>
    <cellStyle name="Comma 44 3" xfId="3814"/>
    <cellStyle name="Comma 44 4" xfId="3815"/>
    <cellStyle name="Comma 45" xfId="257"/>
    <cellStyle name="Comma 45 2" xfId="3816"/>
    <cellStyle name="Comma 45 3" xfId="3817"/>
    <cellStyle name="Comma 45 4" xfId="3818"/>
    <cellStyle name="Comma 46" xfId="3819"/>
    <cellStyle name="Comma 46 2" xfId="4074"/>
    <cellStyle name="Comma 46 2 2" xfId="4419"/>
    <cellStyle name="Comma 46 2 2 2" xfId="4623"/>
    <cellStyle name="Comma 47" xfId="3820"/>
    <cellStyle name="Comma 47 2" xfId="4075"/>
    <cellStyle name="Comma 48" xfId="3821"/>
    <cellStyle name="Comma 48 2" xfId="3794"/>
    <cellStyle name="Comma 49" xfId="3822"/>
    <cellStyle name="Comma 5" xfId="38"/>
    <cellStyle name="Comma 5 2" xfId="39"/>
    <cellStyle name="Comma 5 2 2" xfId="228"/>
    <cellStyle name="Comma 5 2 3" xfId="772"/>
    <cellStyle name="Comma 5 3" xfId="146"/>
    <cellStyle name="Comma 5 4" xfId="147"/>
    <cellStyle name="Comma 5 4 2" xfId="148"/>
    <cellStyle name="Comma 5 5" xfId="210"/>
    <cellStyle name="Comma 5 5 2" xfId="4076"/>
    <cellStyle name="Comma 5 6" xfId="4077"/>
    <cellStyle name="Comma 5_BB_Related party" xfId="773"/>
    <cellStyle name="Comma 50" xfId="4078"/>
    <cellStyle name="Comma 51" xfId="4079"/>
    <cellStyle name="Comma 52" xfId="4080"/>
    <cellStyle name="Comma 53" xfId="4081"/>
    <cellStyle name="Comma 54" xfId="4177"/>
    <cellStyle name="Comma 54 2" xfId="4414"/>
    <cellStyle name="Comma 54 2 2" xfId="4619"/>
    <cellStyle name="Comma 54 3" xfId="4523"/>
    <cellStyle name="Comma 55" xfId="4082"/>
    <cellStyle name="Comma 56" xfId="4083"/>
    <cellStyle name="Comma 57" xfId="4084"/>
    <cellStyle name="Comma 58" xfId="4179"/>
    <cellStyle name="Comma 58 2" xfId="4417"/>
    <cellStyle name="Comma 58 2 2" xfId="4621"/>
    <cellStyle name="Comma 58 3" xfId="4525"/>
    <cellStyle name="Comma 59" xfId="4181"/>
    <cellStyle name="Comma 59 2" xfId="4527"/>
    <cellStyle name="Comma 6" xfId="40"/>
    <cellStyle name="Comma 6 2" xfId="774"/>
    <cellStyle name="Comma 6 3" xfId="775"/>
    <cellStyle name="Comma 6 4" xfId="776"/>
    <cellStyle name="Comma 60" xfId="4183"/>
    <cellStyle name="Comma 60 2" xfId="4529"/>
    <cellStyle name="Comma 61" xfId="4185"/>
    <cellStyle name="Comma 61 2" xfId="4531"/>
    <cellStyle name="Comma 62" xfId="4423"/>
    <cellStyle name="Comma 62 2" xfId="4626"/>
    <cellStyle name="Comma 63" xfId="4425"/>
    <cellStyle name="Comma 63 2" xfId="4628"/>
    <cellStyle name="Comma 64" xfId="4636"/>
    <cellStyle name="Comma 65" xfId="4641"/>
    <cellStyle name="Comma 69" xfId="777"/>
    <cellStyle name="Comma 69 2" xfId="778"/>
    <cellStyle name="Comma 69 3" xfId="779"/>
    <cellStyle name="Comma 69 4" xfId="780"/>
    <cellStyle name="Comma 7" xfId="41"/>
    <cellStyle name="Comma 7 2" xfId="149"/>
    <cellStyle name="Comma 7 3" xfId="229"/>
    <cellStyle name="Comma 7 4" xfId="781"/>
    <cellStyle name="Comma 7 5" xfId="782"/>
    <cellStyle name="Comma 7_U-Fixed assest_2007_0418" xfId="783"/>
    <cellStyle name="Comma 73 2" xfId="784"/>
    <cellStyle name="Comma 73 3" xfId="785"/>
    <cellStyle name="Comma 73 4" xfId="786"/>
    <cellStyle name="Comma 74 2" xfId="787"/>
    <cellStyle name="Comma 74 3" xfId="788"/>
    <cellStyle name="Comma 74 4" xfId="789"/>
    <cellStyle name="Comma 75 2" xfId="790"/>
    <cellStyle name="Comma 75 3" xfId="791"/>
    <cellStyle name="Comma 75 4" xfId="792"/>
    <cellStyle name="Comma 76 2" xfId="793"/>
    <cellStyle name="Comma 76 3" xfId="794"/>
    <cellStyle name="Comma 76 4" xfId="795"/>
    <cellStyle name="Comma 77 2" xfId="796"/>
    <cellStyle name="Comma 77 3" xfId="797"/>
    <cellStyle name="Comma 77 4" xfId="798"/>
    <cellStyle name="Comma 78 2" xfId="799"/>
    <cellStyle name="Comma 78 3" xfId="800"/>
    <cellStyle name="Comma 78 4" xfId="801"/>
    <cellStyle name="Comma 79 2" xfId="802"/>
    <cellStyle name="Comma 79 3" xfId="803"/>
    <cellStyle name="Comma 79 4" xfId="804"/>
    <cellStyle name="Comma 8" xfId="42"/>
    <cellStyle name="Comma 8 2" xfId="805"/>
    <cellStyle name="Comma 8 2 2" xfId="4085"/>
    <cellStyle name="Comma 8 3" xfId="806"/>
    <cellStyle name="Comma 8 3 2" xfId="4086"/>
    <cellStyle name="Comma 8 4" xfId="1162"/>
    <cellStyle name="Comma 8 4 2" xfId="4087"/>
    <cellStyle name="Comma 80 2" xfId="807"/>
    <cellStyle name="Comma 80 3" xfId="808"/>
    <cellStyle name="Comma 80 4" xfId="809"/>
    <cellStyle name="Comma 81 2" xfId="810"/>
    <cellStyle name="Comma 81 3" xfId="811"/>
    <cellStyle name="Comma 81 4" xfId="812"/>
    <cellStyle name="Comma 82 2" xfId="813"/>
    <cellStyle name="Comma 82 3" xfId="814"/>
    <cellStyle name="Comma 82 4" xfId="815"/>
    <cellStyle name="Comma 83 2" xfId="816"/>
    <cellStyle name="Comma 83 3" xfId="817"/>
    <cellStyle name="Comma 83 4" xfId="818"/>
    <cellStyle name="Comma 84 2" xfId="819"/>
    <cellStyle name="Comma 84 3" xfId="820"/>
    <cellStyle name="Comma 84 4" xfId="821"/>
    <cellStyle name="Comma 85 2" xfId="822"/>
    <cellStyle name="Comma 85 3" xfId="823"/>
    <cellStyle name="Comma 85 4" xfId="824"/>
    <cellStyle name="Comma 86 2" xfId="825"/>
    <cellStyle name="Comma 86 3" xfId="826"/>
    <cellStyle name="Comma 86 4" xfId="827"/>
    <cellStyle name="Comma 87 2" xfId="828"/>
    <cellStyle name="Comma 87 3" xfId="829"/>
    <cellStyle name="Comma 87 4" xfId="830"/>
    <cellStyle name="Comma 88 2" xfId="831"/>
    <cellStyle name="Comma 88 3" xfId="832"/>
    <cellStyle name="Comma 88 4" xfId="833"/>
    <cellStyle name="Comma 89 2" xfId="834"/>
    <cellStyle name="Comma 89 3" xfId="835"/>
    <cellStyle name="Comma 89 4" xfId="836"/>
    <cellStyle name="Comma 9" xfId="43"/>
    <cellStyle name="Comma 9 2" xfId="150"/>
    <cellStyle name="Comma 9 3" xfId="230"/>
    <cellStyle name="Comma 90 2" xfId="837"/>
    <cellStyle name="Comma 90 3" xfId="838"/>
    <cellStyle name="Comma 90 4" xfId="839"/>
    <cellStyle name="Comma 92 2" xfId="840"/>
    <cellStyle name="Comma 92 3" xfId="841"/>
    <cellStyle name="Comma 92 4" xfId="842"/>
    <cellStyle name="Comma 93 2" xfId="843"/>
    <cellStyle name="Comma 93 3" xfId="844"/>
    <cellStyle name="Comma 93 4" xfId="845"/>
    <cellStyle name="Comma 94 2" xfId="846"/>
    <cellStyle name="Comma 94 3" xfId="847"/>
    <cellStyle name="Comma 94 4" xfId="848"/>
    <cellStyle name="Comma 95 2" xfId="849"/>
    <cellStyle name="Comma 95 3" xfId="850"/>
    <cellStyle name="Comma 95 4" xfId="851"/>
    <cellStyle name="Comma 96 2" xfId="852"/>
    <cellStyle name="Comma 96 3" xfId="853"/>
    <cellStyle name="Comma 96 4" xfId="854"/>
    <cellStyle name="Comma 97 2" xfId="855"/>
    <cellStyle name="Comma 97 3" xfId="856"/>
    <cellStyle name="Comma 97 4" xfId="857"/>
    <cellStyle name="Comma 98 2" xfId="858"/>
    <cellStyle name="Comma 98 3" xfId="859"/>
    <cellStyle name="Comma 98 4" xfId="860"/>
    <cellStyle name="Comma 99 2" xfId="861"/>
    <cellStyle name="Comma 99 3" xfId="862"/>
    <cellStyle name="Comma 99 4" xfId="863"/>
    <cellStyle name="Comma0" xfId="3652"/>
    <cellStyle name="Comma0 - Modelo1" xfId="3653"/>
    <cellStyle name="Comma0 - Style1" xfId="3654"/>
    <cellStyle name="Comma0 - Style4" xfId="3655"/>
    <cellStyle name="Comma1 - Modelo2" xfId="3656"/>
    <cellStyle name="Comma1 - Style2" xfId="3657"/>
    <cellStyle name="Currency [00]" xfId="3658"/>
    <cellStyle name="Currency 12" xfId="864"/>
    <cellStyle name="Currency 14" xfId="865"/>
    <cellStyle name="Currency 16" xfId="866"/>
    <cellStyle name="Currency 16 2" xfId="867"/>
    <cellStyle name="Currency 17" xfId="868"/>
    <cellStyle name="Currency 17 2" xfId="869"/>
    <cellStyle name="Currency 18" xfId="870"/>
    <cellStyle name="Currency 18 2" xfId="871"/>
    <cellStyle name="Currency 19" xfId="872"/>
    <cellStyle name="Currency 19 2" xfId="873"/>
    <cellStyle name="Currency 2" xfId="44"/>
    <cellStyle name="Currency 2 2" xfId="151"/>
    <cellStyle name="Currency 2 3" xfId="231"/>
    <cellStyle name="Currency 20" xfId="874"/>
    <cellStyle name="Currency 20 2" xfId="875"/>
    <cellStyle name="Currency 21" xfId="876"/>
    <cellStyle name="Currency 21 2" xfId="877"/>
    <cellStyle name="Currency 22" xfId="878"/>
    <cellStyle name="Currency 22 2" xfId="879"/>
    <cellStyle name="Currency 23" xfId="880"/>
    <cellStyle name="Currency 23 2" xfId="881"/>
    <cellStyle name="Currency 24" xfId="882"/>
    <cellStyle name="Currency 3" xfId="152"/>
    <cellStyle name="Currency 4" xfId="153"/>
    <cellStyle name="Currency 4 2" xfId="4633"/>
    <cellStyle name="Currency 5" xfId="883"/>
    <cellStyle name="Currency 5 2" xfId="4088"/>
    <cellStyle name="Currency 6" xfId="884"/>
    <cellStyle name="Currency 7" xfId="3845"/>
    <cellStyle name="Currency 7 2" xfId="4391"/>
    <cellStyle name="Currency 7 2 2" xfId="4606"/>
    <cellStyle name="Currency 7 3" xfId="4508"/>
    <cellStyle name="Currency0" xfId="3659"/>
    <cellStyle name="Date" xfId="3660"/>
    <cellStyle name="Date Short" xfId="3661"/>
    <cellStyle name="DATE_1. SL Budget 2009-10 v3" xfId="3662"/>
    <cellStyle name="Dean's number format" xfId="3663"/>
    <cellStyle name="DELTA" xfId="3664"/>
    <cellStyle name="DELTA 2" xfId="4339"/>
    <cellStyle name="DELTA 2 2" xfId="4592"/>
    <cellStyle name="DELTA 3" xfId="4494"/>
    <cellStyle name="Dia" xfId="3665"/>
    <cellStyle name="Dollars" xfId="3666"/>
    <cellStyle name="Dollars M" xfId="3667"/>
    <cellStyle name="Dollars_KPI Summary WC v2004-IK2" xfId="3668"/>
    <cellStyle name="Ekati BPR_Table Heading" xfId="3669"/>
    <cellStyle name="Encabez1" xfId="3670"/>
    <cellStyle name="Encabez2" xfId="3671"/>
    <cellStyle name="Enter Currency (0)" xfId="3672"/>
    <cellStyle name="Enter Currency (2)" xfId="3673"/>
    <cellStyle name="Enter Units (0)" xfId="3674"/>
    <cellStyle name="Enter Units (1)" xfId="3675"/>
    <cellStyle name="Enter Units (2)" xfId="3676"/>
    <cellStyle name="EPS" xfId="3677"/>
    <cellStyle name="Euro" xfId="45"/>
    <cellStyle name="Euro 2" xfId="232"/>
    <cellStyle name="Euro EPS" xfId="3678"/>
    <cellStyle name="Euro_2008 YEnd Audit GFR Checklist - Module 2" xfId="3679"/>
    <cellStyle name="Explanatory Text" xfId="46" builtinId="53" customBuiltin="1"/>
    <cellStyle name="Explanatory Text 10" xfId="885"/>
    <cellStyle name="Explanatory Text 11" xfId="886"/>
    <cellStyle name="Explanatory Text 12" xfId="887"/>
    <cellStyle name="Explanatory Text 13" xfId="4089"/>
    <cellStyle name="Explanatory Text 14" xfId="4201"/>
    <cellStyle name="Explanatory Text 2" xfId="888"/>
    <cellStyle name="Explanatory Text 3" xfId="889"/>
    <cellStyle name="Explanatory Text 4" xfId="890"/>
    <cellStyle name="Explanatory Text 5" xfId="891"/>
    <cellStyle name="Explanatory Text 6" xfId="892"/>
    <cellStyle name="Explanatory Text 7" xfId="893"/>
    <cellStyle name="Explanatory Text 8" xfId="894"/>
    <cellStyle name="Explanatory Text 9" xfId="895"/>
    <cellStyle name="F2" xfId="3680"/>
    <cellStyle name="F3" xfId="3681"/>
    <cellStyle name="F4" xfId="3682"/>
    <cellStyle name="F5" xfId="3683"/>
    <cellStyle name="F6" xfId="3684"/>
    <cellStyle name="F7" xfId="3685"/>
    <cellStyle name="F8" xfId="3686"/>
    <cellStyle name="Fijo" xfId="3687"/>
    <cellStyle name="Financiero" xfId="3688"/>
    <cellStyle name="Fixed" xfId="3689"/>
    <cellStyle name="Format Datum (ÅÅ-MM-DD t.mm)" xfId="47"/>
    <cellStyle name="Format Datum (ÅÅ-MM-DD)" xfId="48"/>
    <cellStyle name="Format Datum (MMM-ÅÅ)" xfId="49"/>
    <cellStyle name="Format Procent (0%)" xfId="50"/>
    <cellStyle name="Format Procent (0,0%)" xfId="51"/>
    <cellStyle name="Format Tal (# ##0)" xfId="52"/>
    <cellStyle name="Format Tal (# ##0,00)" xfId="53"/>
    <cellStyle name="Format Tid (t.mm)" xfId="54"/>
    <cellStyle name="FORMULA" xfId="3690"/>
    <cellStyle name="FORMULA 2" xfId="4340"/>
    <cellStyle name="Formulas" xfId="3691"/>
    <cellStyle name="FROMHYPERION" xfId="3692"/>
    <cellStyle name="FROMHYPERION 2" xfId="4341"/>
    <cellStyle name="FRxAmtStyle" xfId="3693"/>
    <cellStyle name="FRxCurrStyle" xfId="3694"/>
    <cellStyle name="FRxPcntStyle" xfId="3695"/>
    <cellStyle name="Good" xfId="55" builtinId="26" customBuiltin="1"/>
    <cellStyle name="Good 10" xfId="896"/>
    <cellStyle name="Good 11" xfId="897"/>
    <cellStyle name="Good 12" xfId="898"/>
    <cellStyle name="Good 13" xfId="4090"/>
    <cellStyle name="Good 14" xfId="4191"/>
    <cellStyle name="Good 2" xfId="899"/>
    <cellStyle name="Good 3" xfId="900"/>
    <cellStyle name="Good 4" xfId="901"/>
    <cellStyle name="Good 5" xfId="902"/>
    <cellStyle name="Good 6" xfId="903"/>
    <cellStyle name="Good 7" xfId="904"/>
    <cellStyle name="Good 8" xfId="905"/>
    <cellStyle name="Good 9" xfId="906"/>
    <cellStyle name="Header1" xfId="56"/>
    <cellStyle name="Header2" xfId="3696"/>
    <cellStyle name="Header2 2" xfId="4342"/>
    <cellStyle name="Heading 1" xfId="57" builtinId="16" customBuiltin="1"/>
    <cellStyle name="Heading 1 10" xfId="907"/>
    <cellStyle name="Heading 1 11" xfId="908"/>
    <cellStyle name="Heading 1 12" xfId="909"/>
    <cellStyle name="Heading 1 13" xfId="4091"/>
    <cellStyle name="Heading 1 14" xfId="4187"/>
    <cellStyle name="Heading 1 2" xfId="910"/>
    <cellStyle name="Heading 1 3" xfId="911"/>
    <cellStyle name="Heading 1 4" xfId="912"/>
    <cellStyle name="Heading 1 5" xfId="913"/>
    <cellStyle name="Heading 1 6" xfId="914"/>
    <cellStyle name="Heading 1 7" xfId="915"/>
    <cellStyle name="Heading 1 8" xfId="916"/>
    <cellStyle name="Heading 1 9" xfId="917"/>
    <cellStyle name="Heading 2" xfId="58" builtinId="17" customBuiltin="1"/>
    <cellStyle name="Heading 2 10" xfId="918"/>
    <cellStyle name="Heading 2 11" xfId="919"/>
    <cellStyle name="Heading 2 12" xfId="920"/>
    <cellStyle name="Heading 2 13" xfId="4092"/>
    <cellStyle name="Heading 2 14" xfId="4188"/>
    <cellStyle name="Heading 2 2" xfId="921"/>
    <cellStyle name="Heading 2 3" xfId="922"/>
    <cellStyle name="Heading 2 4" xfId="923"/>
    <cellStyle name="Heading 2 5" xfId="924"/>
    <cellStyle name="Heading 2 6" xfId="925"/>
    <cellStyle name="Heading 2 7" xfId="926"/>
    <cellStyle name="Heading 2 8" xfId="927"/>
    <cellStyle name="Heading 2 9" xfId="928"/>
    <cellStyle name="Heading 3" xfId="59" builtinId="18" customBuiltin="1"/>
    <cellStyle name="Heading 3 10" xfId="929"/>
    <cellStyle name="Heading 3 11" xfId="930"/>
    <cellStyle name="Heading 3 12" xfId="931"/>
    <cellStyle name="Heading 3 13" xfId="4093"/>
    <cellStyle name="Heading 3 14" xfId="4189"/>
    <cellStyle name="Heading 3 2" xfId="932"/>
    <cellStyle name="Heading 3 3" xfId="933"/>
    <cellStyle name="Heading 3 4" xfId="934"/>
    <cellStyle name="Heading 3 5" xfId="935"/>
    <cellStyle name="Heading 3 6" xfId="936"/>
    <cellStyle name="Heading 3 7" xfId="937"/>
    <cellStyle name="Heading 3 8" xfId="938"/>
    <cellStyle name="Heading 3 9" xfId="939"/>
    <cellStyle name="Heading 4" xfId="60" builtinId="19" customBuiltin="1"/>
    <cellStyle name="Heading 4 10" xfId="940"/>
    <cellStyle name="Heading 4 11" xfId="941"/>
    <cellStyle name="Heading 4 12" xfId="942"/>
    <cellStyle name="Heading 4 13" xfId="4094"/>
    <cellStyle name="Heading 4 14" xfId="4190"/>
    <cellStyle name="Heading 4 2" xfId="943"/>
    <cellStyle name="Heading 4 3" xfId="944"/>
    <cellStyle name="Heading 4 4" xfId="945"/>
    <cellStyle name="Heading 4 5" xfId="946"/>
    <cellStyle name="Heading 4 6" xfId="947"/>
    <cellStyle name="Heading 4 7" xfId="948"/>
    <cellStyle name="Heading 4 8" xfId="949"/>
    <cellStyle name="Heading 4 9" xfId="950"/>
    <cellStyle name="Hyperlink 2" xfId="154"/>
    <cellStyle name="Hyperlink 2 2" xfId="951"/>
    <cellStyle name="Hyperlink 3" xfId="211"/>
    <cellStyle name="Hyperlink 4" xfId="3792"/>
    <cellStyle name="Index" xfId="3697"/>
    <cellStyle name="Input" xfId="61" builtinId="20" customBuiltin="1"/>
    <cellStyle name="Input 10" xfId="952"/>
    <cellStyle name="Input 10 2" xfId="4274"/>
    <cellStyle name="Input 11" xfId="953"/>
    <cellStyle name="Input 11 2" xfId="4275"/>
    <cellStyle name="Input 12" xfId="954"/>
    <cellStyle name="Input 12 2" xfId="4276"/>
    <cellStyle name="Input 13" xfId="4095"/>
    <cellStyle name="Input 13 2" xfId="4399"/>
    <cellStyle name="Input 14" xfId="4194"/>
    <cellStyle name="Input 15" xfId="4228"/>
    <cellStyle name="Input 2" xfId="955"/>
    <cellStyle name="Input 2 2" xfId="4277"/>
    <cellStyle name="Input 3" xfId="956"/>
    <cellStyle name="Input 3 2" xfId="4278"/>
    <cellStyle name="Input 4" xfId="957"/>
    <cellStyle name="Input 4 2" xfId="4279"/>
    <cellStyle name="Input 5" xfId="958"/>
    <cellStyle name="Input 5 2" xfId="4280"/>
    <cellStyle name="Input 6" xfId="959"/>
    <cellStyle name="Input 6 2" xfId="4281"/>
    <cellStyle name="Input 7" xfId="960"/>
    <cellStyle name="Input 7 2" xfId="4282"/>
    <cellStyle name="Input 8" xfId="961"/>
    <cellStyle name="Input 8 2" xfId="4283"/>
    <cellStyle name="Input 9" xfId="962"/>
    <cellStyle name="Input 9 2" xfId="4284"/>
    <cellStyle name="Input Data" xfId="3698"/>
    <cellStyle name="Link Currency (0)" xfId="3699"/>
    <cellStyle name="Link Currency (2)" xfId="3700"/>
    <cellStyle name="Link Units (0)" xfId="3701"/>
    <cellStyle name="Link Units (1)" xfId="3702"/>
    <cellStyle name="Link Units (2)" xfId="3703"/>
    <cellStyle name="Linked Cell" xfId="62" builtinId="24" customBuiltin="1"/>
    <cellStyle name="Linked Cell 10" xfId="963"/>
    <cellStyle name="Linked Cell 11" xfId="964"/>
    <cellStyle name="Linked Cell 12" xfId="965"/>
    <cellStyle name="Linked Cell 13" xfId="4096"/>
    <cellStyle name="Linked Cell 14" xfId="4197"/>
    <cellStyle name="Linked Cell 2" xfId="966"/>
    <cellStyle name="Linked Cell 3" xfId="967"/>
    <cellStyle name="Linked Cell 4" xfId="968"/>
    <cellStyle name="Linked Cell 5" xfId="969"/>
    <cellStyle name="Linked Cell 6" xfId="970"/>
    <cellStyle name="Linked Cell 7" xfId="971"/>
    <cellStyle name="Linked Cell 8" xfId="972"/>
    <cellStyle name="Linked Cell 9" xfId="973"/>
    <cellStyle name="MB.SuppData" xfId="3704"/>
    <cellStyle name="MB.SuppData 2" xfId="4343"/>
    <cellStyle name="Millares [0]_10 AVERIAS MASIVAS + ANT" xfId="3705"/>
    <cellStyle name="Millares_Capex11" xfId="3706"/>
    <cellStyle name="Moneda [0]_laroux" xfId="3707"/>
    <cellStyle name="Moneda_laroux" xfId="3708"/>
    <cellStyle name="MPHeading" xfId="3709"/>
    <cellStyle name="mtrl tln" xfId="155"/>
    <cellStyle name="Multiple" xfId="3710"/>
    <cellStyle name="Neutral" xfId="63" builtinId="28" customBuiltin="1"/>
    <cellStyle name="Neutral 10" xfId="974"/>
    <cellStyle name="Neutral 11" xfId="975"/>
    <cellStyle name="Neutral 12" xfId="976"/>
    <cellStyle name="Neutral 13" xfId="4097"/>
    <cellStyle name="Neutral 14" xfId="4193"/>
    <cellStyle name="Neutral 2" xfId="977"/>
    <cellStyle name="Neutral 3" xfId="978"/>
    <cellStyle name="Neutral 4" xfId="979"/>
    <cellStyle name="Neutral 5" xfId="980"/>
    <cellStyle name="Neutral 6" xfId="981"/>
    <cellStyle name="Neutral 7" xfId="982"/>
    <cellStyle name="Neutral 8" xfId="983"/>
    <cellStyle name="Neutral 9" xfId="984"/>
    <cellStyle name="Normal" xfId="0" builtinId="0"/>
    <cellStyle name="Normal - Style1" xfId="3711"/>
    <cellStyle name="Normal 10" xfId="156"/>
    <cellStyle name="Normal 10 2" xfId="244"/>
    <cellStyle name="Normal 10 2 2" xfId="4098"/>
    <cellStyle name="Normal 10 2 3" xfId="4246"/>
    <cellStyle name="Normal 10 2 3 2" xfId="4553"/>
    <cellStyle name="Normal 10 2 4" xfId="4440"/>
    <cellStyle name="Normal 10 3" xfId="4099"/>
    <cellStyle name="Normal 10 4" xfId="4238"/>
    <cellStyle name="Normal 10 4 2" xfId="4547"/>
    <cellStyle name="Normal 10 5" xfId="4434"/>
    <cellStyle name="Normal 10_Cash Flow" xfId="4100"/>
    <cellStyle name="Normal 11" xfId="88"/>
    <cellStyle name="Normal 11 2" xfId="985"/>
    <cellStyle name="Normal 11 3" xfId="1161"/>
    <cellStyle name="Normal 12" xfId="157"/>
    <cellStyle name="Normal 12 2" xfId="212"/>
    <cellStyle name="Normal 13" xfId="158"/>
    <cellStyle name="Normal 13 2" xfId="213"/>
    <cellStyle name="Normal 13_Cash Flow" xfId="4101"/>
    <cellStyle name="Normal 139" xfId="986"/>
    <cellStyle name="Normal 139 2" xfId="987"/>
    <cellStyle name="Normal 139 3" xfId="988"/>
    <cellStyle name="Normal 139 4" xfId="989"/>
    <cellStyle name="Normal 14" xfId="159"/>
    <cellStyle name="Normal 14 2" xfId="990"/>
    <cellStyle name="Normal 14 2 2" xfId="4102"/>
    <cellStyle name="Normal 15" xfId="160"/>
    <cellStyle name="Normal 15 2" xfId="991"/>
    <cellStyle name="Normal 15 2 2" xfId="4103"/>
    <cellStyle name="Normal 15 3" xfId="4104"/>
    <cellStyle name="Normal 16" xfId="161"/>
    <cellStyle name="Normal 16 2" xfId="992"/>
    <cellStyle name="Normal 16 2 2" xfId="4285"/>
    <cellStyle name="Normal 16 2 2 2" xfId="4570"/>
    <cellStyle name="Normal 16 2 3" xfId="4470"/>
    <cellStyle name="Normal 17" xfId="162"/>
    <cellStyle name="Normal 17 2" xfId="214"/>
    <cellStyle name="Normal 18" xfId="163"/>
    <cellStyle name="Normal 18 2" xfId="164"/>
    <cellStyle name="Normal 18 3" xfId="3823"/>
    <cellStyle name="Normal 19" xfId="165"/>
    <cellStyle name="Normal 19 2" xfId="993"/>
    <cellStyle name="Normal 19 2 2" xfId="4105"/>
    <cellStyle name="Normal 19 2 2 2" xfId="4400"/>
    <cellStyle name="Normal 19 2 2 2 2" xfId="4613"/>
    <cellStyle name="Normal 19 2 2 3" xfId="4516"/>
    <cellStyle name="Normal 19 2 3" xfId="4286"/>
    <cellStyle name="Normal 19 2 3 2" xfId="4571"/>
    <cellStyle name="Normal 19 2 4" xfId="4471"/>
    <cellStyle name="Normal 19 3" xfId="994"/>
    <cellStyle name="Normal 19 3 2" xfId="4287"/>
    <cellStyle name="Normal 19 3 2 2" xfId="4572"/>
    <cellStyle name="Normal 19 3 3" xfId="4472"/>
    <cellStyle name="Normal 19 4" xfId="995"/>
    <cellStyle name="Normal 19 4 2" xfId="4288"/>
    <cellStyle name="Normal 19 4 2 2" xfId="4573"/>
    <cellStyle name="Normal 19 4 3" xfId="4473"/>
    <cellStyle name="Normal 2" xfId="64"/>
    <cellStyle name="Normal 2 10" xfId="996"/>
    <cellStyle name="Normal 2 11" xfId="997"/>
    <cellStyle name="Normal 2 12" xfId="998"/>
    <cellStyle name="Normal 2 13" xfId="999"/>
    <cellStyle name="Normal 2 14" xfId="1000"/>
    <cellStyle name="Normal 2 15" xfId="1001"/>
    <cellStyle name="Normal 2 16" xfId="1002"/>
    <cellStyle name="Normal 2 16 2" xfId="1003"/>
    <cellStyle name="Normal 2 17" xfId="1004"/>
    <cellStyle name="Normal 2 18" xfId="1005"/>
    <cellStyle name="Normal 2 19" xfId="1006"/>
    <cellStyle name="Normal 2 19 2" xfId="4289"/>
    <cellStyle name="Normal 2 19 2 2" xfId="4574"/>
    <cellStyle name="Normal 2 19 3" xfId="4474"/>
    <cellStyle name="Normal 2 2" xfId="65"/>
    <cellStyle name="Normal 2 2 10" xfId="1007"/>
    <cellStyle name="Normal 2 2 11" xfId="1008"/>
    <cellStyle name="Normal 2 2 11 2" xfId="4106"/>
    <cellStyle name="Normal 2 2 12" xfId="1009"/>
    <cellStyle name="Normal 2 2 12 2" xfId="4107"/>
    <cellStyle name="Normal 2 2 13" xfId="1010"/>
    <cellStyle name="Normal 2 2 13 2" xfId="4108"/>
    <cellStyle name="Normal 2 2 14" xfId="1011"/>
    <cellStyle name="Normal 2 2 14 2" xfId="4109"/>
    <cellStyle name="Normal 2 2 15" xfId="1012"/>
    <cellStyle name="Normal 2 2 15 2" xfId="4290"/>
    <cellStyle name="Normal 2 2 15 2 2" xfId="4575"/>
    <cellStyle name="Normal 2 2 15 3" xfId="4475"/>
    <cellStyle name="Normal 2 2 16" xfId="1013"/>
    <cellStyle name="Normal 2 2 16 2" xfId="4291"/>
    <cellStyle name="Normal 2 2 16 2 2" xfId="4576"/>
    <cellStyle name="Normal 2 2 16 3" xfId="4476"/>
    <cellStyle name="Normal 2 2 17" xfId="1014"/>
    <cellStyle name="Normal 2 2 17 2" xfId="4292"/>
    <cellStyle name="Normal 2 2 17 2 2" xfId="4577"/>
    <cellStyle name="Normal 2 2 17 3" xfId="4477"/>
    <cellStyle name="Normal 2 2 2" xfId="66"/>
    <cellStyle name="Normal 2 2 2 10" xfId="4110"/>
    <cellStyle name="Normal 2 2 2 2" xfId="1015"/>
    <cellStyle name="Normal 2 2 2 2 2" xfId="1016"/>
    <cellStyle name="Normal 2 2 2 2 2 2" xfId="1017"/>
    <cellStyle name="Normal 2 2 2 2 2 3" xfId="1018"/>
    <cellStyle name="Normal 2 2 2 2 2 4" xfId="1019"/>
    <cellStyle name="Normal 2 2 2 2 2 5" xfId="4111"/>
    <cellStyle name="Normal 2 2 2 2 3" xfId="1020"/>
    <cellStyle name="Normal 2 2 2 2 3 2" xfId="4112"/>
    <cellStyle name="Normal 2 2 2 2 4" xfId="1021"/>
    <cellStyle name="Normal 2 2 2 2 4 2" xfId="4113"/>
    <cellStyle name="Normal 2 2 2 3" xfId="1022"/>
    <cellStyle name="Normal 2 2 2 4" xfId="1023"/>
    <cellStyle name="Normal 2 2 2 5" xfId="1024"/>
    <cellStyle name="Normal 2 2 2 6" xfId="1025"/>
    <cellStyle name="Normal 2 2 2 7" xfId="1026"/>
    <cellStyle name="Normal 2 2 2 8" xfId="1027"/>
    <cellStyle name="Normal 2 2 2 9" xfId="1028"/>
    <cellStyle name="Normal 2 2 2_Sheet1" xfId="3824"/>
    <cellStyle name="Normal 2 2 3" xfId="234"/>
    <cellStyle name="Normal 2 2 3 2" xfId="3825"/>
    <cellStyle name="Normal 2 2 4" xfId="1029"/>
    <cellStyle name="Normal 2 2 5" xfId="1030"/>
    <cellStyle name="Normal 2 2 6" xfId="1031"/>
    <cellStyle name="Normal 2 2 7" xfId="1032"/>
    <cellStyle name="Normal 2 2 8" xfId="1033"/>
    <cellStyle name="Normal 2 2 9" xfId="1034"/>
    <cellStyle name="Normal 2 2_Cash Flow" xfId="4114"/>
    <cellStyle name="Normal 2 3" xfId="67"/>
    <cellStyle name="Normal 2 3 2" xfId="166"/>
    <cellStyle name="Normal 2 3 2 2" xfId="1035"/>
    <cellStyle name="Normal 2 3 2_Cash Flow" xfId="4115"/>
    <cellStyle name="Normal 2 3 3" xfId="235"/>
    <cellStyle name="Normal 2 3 4" xfId="4116"/>
    <cellStyle name="Normal 2 3 5" xfId="4229"/>
    <cellStyle name="Normal 2 3 6" xfId="4431"/>
    <cellStyle name="Normal 2 3 7" xfId="4520"/>
    <cellStyle name="Normal 2 3 8" xfId="4493"/>
    <cellStyle name="Normal 2 3 9" xfId="4469"/>
    <cellStyle name="Normal 2 4" xfId="68"/>
    <cellStyle name="Normal 2 4 2" xfId="1036"/>
    <cellStyle name="Normal 2 4 2 2" xfId="1037"/>
    <cellStyle name="Normal 2 4 2 2 2" xfId="4294"/>
    <cellStyle name="Normal 2 4 2 2 2 2" xfId="4579"/>
    <cellStyle name="Normal 2 4 2 2 3" xfId="4479"/>
    <cellStyle name="Normal 2 4 2 3" xfId="4293"/>
    <cellStyle name="Normal 2 4 2 3 2" xfId="4578"/>
    <cellStyle name="Normal 2 4 2 4" xfId="4478"/>
    <cellStyle name="Normal 2 5" xfId="167"/>
    <cellStyle name="Normal 2 5 2" xfId="1038"/>
    <cellStyle name="Normal 2 5 2 2" xfId="4117"/>
    <cellStyle name="Normal 2 5 2 2 2" xfId="4401"/>
    <cellStyle name="Normal 2 5 2 2 2 2" xfId="4614"/>
    <cellStyle name="Normal 2 5 2 2 3" xfId="4517"/>
    <cellStyle name="Normal 2 5 2 3" xfId="4295"/>
    <cellStyle name="Normal 2 5 2 3 2" xfId="4580"/>
    <cellStyle name="Normal 2 5 2 4" xfId="4480"/>
    <cellStyle name="Normal 2 5 3" xfId="1166"/>
    <cellStyle name="Normal 2 5_Cash Flow" xfId="4118"/>
    <cellStyle name="Normal 2 6" xfId="233"/>
    <cellStyle name="Normal 2 6 2" xfId="4119"/>
    <cellStyle name="Normal 2 6_Cash Flow" xfId="4120"/>
    <cellStyle name="Normal 2 7" xfId="1039"/>
    <cellStyle name="Normal 2 7 2" xfId="4121"/>
    <cellStyle name="Normal 2 8" xfId="1040"/>
    <cellStyle name="Normal 2 9" xfId="1041"/>
    <cellStyle name="Normal 2_AA-bank loan" xfId="1042"/>
    <cellStyle name="Normal 20" xfId="168"/>
    <cellStyle name="Normal 20 2" xfId="1043"/>
    <cellStyle name="Normal 20 2 2" xfId="4122"/>
    <cellStyle name="Normal 21" xfId="169"/>
    <cellStyle name="Normal 21 2" xfId="1044"/>
    <cellStyle name="Normal 21 2 2" xfId="4123"/>
    <cellStyle name="Normal 22" xfId="170"/>
    <cellStyle name="Normal 22 2" xfId="1045"/>
    <cellStyle name="Normal 22 2 2" xfId="4124"/>
    <cellStyle name="Normal 22 3" xfId="3785"/>
    <cellStyle name="Normal 22 3 2" xfId="4378"/>
    <cellStyle name="Normal 22 3 2 2" xfId="4594"/>
    <cellStyle name="Normal 22 3 3" xfId="4496"/>
    <cellStyle name="Normal 23" xfId="171"/>
    <cellStyle name="Normal 23 2" xfId="1046"/>
    <cellStyle name="Normal 23 2 2" xfId="4125"/>
    <cellStyle name="Normal 23 3" xfId="4126"/>
    <cellStyle name="Normal 23 3 2" xfId="4402"/>
    <cellStyle name="Normal 23 3 2 2" xfId="4615"/>
    <cellStyle name="Normal 23 3 3" xfId="4518"/>
    <cellStyle name="Normal 23 4" xfId="4127"/>
    <cellStyle name="Normal 24" xfId="215"/>
    <cellStyle name="Normal 24 2" xfId="216"/>
    <cellStyle name="Normal 24 3" xfId="4128"/>
    <cellStyle name="Normal 24 3 2" xfId="4403"/>
    <cellStyle name="Normal 24 3 2 2" xfId="4616"/>
    <cellStyle name="Normal 24 3 3" xfId="4519"/>
    <cellStyle name="Normal 25" xfId="217"/>
    <cellStyle name="Normal 26" xfId="218"/>
    <cellStyle name="Normal 27" xfId="219"/>
    <cellStyle name="Normal 27 2" xfId="1047"/>
    <cellStyle name="Normal 27 2 2" xfId="4296"/>
    <cellStyle name="Normal 27 2 2 2" xfId="4581"/>
    <cellStyle name="Normal 27 2 3" xfId="4481"/>
    <cellStyle name="Normal 28" xfId="220"/>
    <cellStyle name="Normal 29" xfId="221"/>
    <cellStyle name="Normal 29 2" xfId="3826"/>
    <cellStyle name="Normal 3" xfId="69"/>
    <cellStyle name="Normal 3 10" xfId="1048"/>
    <cellStyle name="Normal 3 11" xfId="1049"/>
    <cellStyle name="Normal 3 12" xfId="1050"/>
    <cellStyle name="Normal 3 13" xfId="1051"/>
    <cellStyle name="Normal 3 2" xfId="70"/>
    <cellStyle name="Normal 3 2 2" xfId="237"/>
    <cellStyle name="Normal 3 2 2 2" xfId="1052"/>
    <cellStyle name="Normal 3 2 3" xfId="1053"/>
    <cellStyle name="Normal 3 3" xfId="172"/>
    <cellStyle name="Normal 3 3 2" xfId="4129"/>
    <cellStyle name="Normal 3 4" xfId="173"/>
    <cellStyle name="Normal 3 4 2" xfId="258"/>
    <cellStyle name="Normal 3 4 2 2" xfId="3827"/>
    <cellStyle name="Normal 3 4 2 2 2" xfId="4387"/>
    <cellStyle name="Normal 3 4 2 2 2 2" xfId="4602"/>
    <cellStyle name="Normal 3 4 2 2 3" xfId="4504"/>
    <cellStyle name="Normal 3 4 2 3" xfId="4251"/>
    <cellStyle name="Normal 3 4 2 3 2" xfId="4558"/>
    <cellStyle name="Normal 3 4 2 4" xfId="4445"/>
    <cellStyle name="Normal 3 5" xfId="174"/>
    <cellStyle name="Normal 3 5 2" xfId="245"/>
    <cellStyle name="Normal 3 5 2 2" xfId="4247"/>
    <cellStyle name="Normal 3 5 2 2 2" xfId="4554"/>
    <cellStyle name="Normal 3 5 2 3" xfId="4441"/>
    <cellStyle name="Normal 3 5 3" xfId="3786"/>
    <cellStyle name="Normal 3 5 3 2" xfId="4420"/>
    <cellStyle name="Normal 3 5 3 2 2" xfId="4624"/>
    <cellStyle name="Normal 3 5 3 3" xfId="4379"/>
    <cellStyle name="Normal 3 5 3 3 2" xfId="4595"/>
    <cellStyle name="Normal 3 5 3 4" xfId="4497"/>
    <cellStyle name="Normal 3 5 4" xfId="3793"/>
    <cellStyle name="Normal 3 5 4 2" xfId="4382"/>
    <cellStyle name="Normal 3 5 4 2 2" xfId="4597"/>
    <cellStyle name="Normal 3 5 4 3" xfId="4499"/>
    <cellStyle name="Normal 3 5 5" xfId="4239"/>
    <cellStyle name="Normal 3 5 5 2" xfId="4548"/>
    <cellStyle name="Normal 3 5 6" xfId="4435"/>
    <cellStyle name="Normal 3 6" xfId="194"/>
    <cellStyle name="Normal 3 6 2" xfId="3828"/>
    <cellStyle name="Normal 3 6 2 2" xfId="4388"/>
    <cellStyle name="Normal 3 6 2 2 2" xfId="4603"/>
    <cellStyle name="Normal 3 6 2 3" xfId="4505"/>
    <cellStyle name="Normal 3 6 3" xfId="4130"/>
    <cellStyle name="Normal 3 7" xfId="236"/>
    <cellStyle name="Normal 3 8" xfId="1054"/>
    <cellStyle name="Normal 3 9" xfId="1055"/>
    <cellStyle name="Normal 3_All Final WPs_BA_2007.12.31" xfId="71"/>
    <cellStyle name="Normal 30" xfId="259"/>
    <cellStyle name="Normal 30 2" xfId="3829"/>
    <cellStyle name="Normal 30 3" xfId="3830"/>
    <cellStyle name="Normal 30 4" xfId="3831"/>
    <cellStyle name="Normal 31" xfId="260"/>
    <cellStyle name="Normal 31 2" xfId="261"/>
    <cellStyle name="Normal 31 3" xfId="3832"/>
    <cellStyle name="Normal 31 4" xfId="3833"/>
    <cellStyle name="Normal 32" xfId="262"/>
    <cellStyle name="Normal 32 2" xfId="3834"/>
    <cellStyle name="Normal 33" xfId="1056"/>
    <cellStyle name="Normal 34" xfId="1057"/>
    <cellStyle name="Normal 35" xfId="1164"/>
    <cellStyle name="Normal 35 2" xfId="4131"/>
    <cellStyle name="Normal 36" xfId="1170"/>
    <cellStyle name="Normal 36 2" xfId="4132"/>
    <cellStyle name="Normal 37" xfId="1171"/>
    <cellStyle name="Normal 38" xfId="1172"/>
    <cellStyle name="Normal 38 2" xfId="4133"/>
    <cellStyle name="Normal 39" xfId="1173"/>
    <cellStyle name="Normal 39 2" xfId="4134"/>
    <cellStyle name="Normal 4" xfId="72"/>
    <cellStyle name="Normal 4 2" xfId="175"/>
    <cellStyle name="Normal 4 3" xfId="176"/>
    <cellStyle name="Normal 4 4" xfId="238"/>
    <cellStyle name="Normal 4_Book2" xfId="177"/>
    <cellStyle name="Normal 40" xfId="3788"/>
    <cellStyle name="Normal 40 2" xfId="4381"/>
    <cellStyle name="Normal 41" xfId="3797"/>
    <cellStyle name="Normal 41 2" xfId="3843"/>
    <cellStyle name="Normal 41 2 2" xfId="4389"/>
    <cellStyle name="Normal 41 2 2 2" xfId="4604"/>
    <cellStyle name="Normal 41 2 3" xfId="4506"/>
    <cellStyle name="Normal 41 3" xfId="4383"/>
    <cellStyle name="Normal 41 3 2" xfId="4598"/>
    <cellStyle name="Normal 41 4" xfId="4500"/>
    <cellStyle name="Normal 42" xfId="3844"/>
    <cellStyle name="Normal 42 2" xfId="4390"/>
    <cellStyle name="Normal 42 2 2" xfId="4605"/>
    <cellStyle name="Normal 42 3" xfId="4507"/>
    <cellStyle name="Normal 43" xfId="3846"/>
    <cellStyle name="Normal 43 2" xfId="4392"/>
    <cellStyle name="Normal 43 2 2" xfId="4607"/>
    <cellStyle name="Normal 43 3" xfId="4509"/>
    <cellStyle name="Normal 44" xfId="3847"/>
    <cellStyle name="Normal 44 2" xfId="4393"/>
    <cellStyle name="Normal 44 2 2" xfId="4608"/>
    <cellStyle name="Normal 44 3" xfId="4510"/>
    <cellStyle name="Normal 45" xfId="4172"/>
    <cellStyle name="Normal 45 2" xfId="4415"/>
    <cellStyle name="Normal 45 3" xfId="4413"/>
    <cellStyle name="Normal 45 3 2" xfId="4618"/>
    <cellStyle name="Normal 46" xfId="4173"/>
    <cellStyle name="Normal 46 2" xfId="4416"/>
    <cellStyle name="Normal 46 2 2" xfId="4620"/>
    <cellStyle name="Normal 47" xfId="4174"/>
    <cellStyle name="Normal 48" xfId="4175"/>
    <cellStyle name="Normal 49" xfId="4176"/>
    <cellStyle name="Normal 49 2" xfId="4522"/>
    <cellStyle name="Normal 5" xfId="73"/>
    <cellStyle name="Normal 5 2" xfId="178"/>
    <cellStyle name="Normal 5 2 2" xfId="4135"/>
    <cellStyle name="Normal 5 2_Cash Flow" xfId="4136"/>
    <cellStyle name="Normal 5 3" xfId="1058"/>
    <cellStyle name="Normal 5 3 2" xfId="4137"/>
    <cellStyle name="Normal 50" xfId="4178"/>
    <cellStyle name="Normal 50 2" xfId="4524"/>
    <cellStyle name="Normal 51" xfId="4180"/>
    <cellStyle name="Normal 51 2" xfId="4526"/>
    <cellStyle name="Normal 52" xfId="4182"/>
    <cellStyle name="Normal 52 2" xfId="4528"/>
    <cellStyle name="Normal 53" xfId="4184"/>
    <cellStyle name="Normal 53 2" xfId="4530"/>
    <cellStyle name="Normal 54" xfId="4422"/>
    <cellStyle name="Normal 54 2" xfId="4625"/>
    <cellStyle name="Normal 55" xfId="4424"/>
    <cellStyle name="Normal 55 2" xfId="4627"/>
    <cellStyle name="Normal 56" xfId="4426"/>
    <cellStyle name="Normal 56 2" xfId="4629"/>
    <cellStyle name="Normal 57" xfId="4427"/>
    <cellStyle name="Normal 57 2" xfId="4630"/>
    <cellStyle name="Normal 58" xfId="4428"/>
    <cellStyle name="Normal 58 2" xfId="4631"/>
    <cellStyle name="Normal 59" xfId="4429"/>
    <cellStyle name="Normal 6" xfId="74"/>
    <cellStyle name="Normal 6 2" xfId="179"/>
    <cellStyle name="Normal 6 2 2" xfId="1059"/>
    <cellStyle name="Normal 6 3" xfId="239"/>
    <cellStyle name="Normal 6 4" xfId="1060"/>
    <cellStyle name="Normal 60" xfId="4617"/>
    <cellStyle name="Normal 61" xfId="4492"/>
    <cellStyle name="Normal 62" xfId="4446"/>
    <cellStyle name="Normal 63" xfId="4635"/>
    <cellStyle name="Normal 64" xfId="4639"/>
    <cellStyle name="Normal 65" xfId="1061"/>
    <cellStyle name="Normal 65 2" xfId="1062"/>
    <cellStyle name="Normal 65 2 2" xfId="4298"/>
    <cellStyle name="Normal 65 2 2 2" xfId="4583"/>
    <cellStyle name="Normal 65 2 3" xfId="4483"/>
    <cellStyle name="Normal 65 3" xfId="1063"/>
    <cellStyle name="Normal 65 3 2" xfId="4299"/>
    <cellStyle name="Normal 65 3 2 2" xfId="4584"/>
    <cellStyle name="Normal 65 3 3" xfId="4484"/>
    <cellStyle name="Normal 65 4" xfId="1064"/>
    <cellStyle name="Normal 65 4 2" xfId="4300"/>
    <cellStyle name="Normal 65 4 2 2" xfId="4585"/>
    <cellStyle name="Normal 65 4 3" xfId="4485"/>
    <cellStyle name="Normal 65 5" xfId="1065"/>
    <cellStyle name="Normal 65 5 2" xfId="4301"/>
    <cellStyle name="Normal 65 5 2 2" xfId="4586"/>
    <cellStyle name="Normal 65 5 3" xfId="4486"/>
    <cellStyle name="Normal 65 6" xfId="4297"/>
    <cellStyle name="Normal 65 6 2" xfId="4582"/>
    <cellStyle name="Normal 65 7" xfId="4482"/>
    <cellStyle name="Normal 66" xfId="1066"/>
    <cellStyle name="Normal 66 2" xfId="1067"/>
    <cellStyle name="Normal 66 3" xfId="1068"/>
    <cellStyle name="Normal 66 4" xfId="1069"/>
    <cellStyle name="Normal 67" xfId="1070"/>
    <cellStyle name="Normal 67 2" xfId="1071"/>
    <cellStyle name="Normal 67 2 2" xfId="4303"/>
    <cellStyle name="Normal 67 2 2 2" xfId="4588"/>
    <cellStyle name="Normal 67 2 3" xfId="4488"/>
    <cellStyle name="Normal 67 3" xfId="1072"/>
    <cellStyle name="Normal 67 3 2" xfId="4304"/>
    <cellStyle name="Normal 67 3 2 2" xfId="4589"/>
    <cellStyle name="Normal 67 3 3" xfId="4489"/>
    <cellStyle name="Normal 67 4" xfId="1073"/>
    <cellStyle name="Normal 67 4 2" xfId="4305"/>
    <cellStyle name="Normal 67 4 2 2" xfId="4590"/>
    <cellStyle name="Normal 67 4 3" xfId="4490"/>
    <cellStyle name="Normal 67 5" xfId="4302"/>
    <cellStyle name="Normal 67 5 2" xfId="4587"/>
    <cellStyle name="Normal 67 6" xfId="4487"/>
    <cellStyle name="Normal 68" xfId="3835"/>
    <cellStyle name="Normal 69" xfId="3836"/>
    <cellStyle name="Normal 69 2" xfId="1074"/>
    <cellStyle name="Normal 69 3" xfId="1075"/>
    <cellStyle name="Normal 69 4" xfId="1076"/>
    <cellStyle name="Normal 7" xfId="180"/>
    <cellStyle name="Normal 7 2" xfId="181"/>
    <cellStyle name="Normal 7 2 2" xfId="246"/>
    <cellStyle name="Normal 7 2 2 2" xfId="4248"/>
    <cellStyle name="Normal 7 2 2 2 2" xfId="4555"/>
    <cellStyle name="Normal 7 2 2 3" xfId="4442"/>
    <cellStyle name="Normal 7 2 3" xfId="1168"/>
    <cellStyle name="Normal 7 2 3 2" xfId="4338"/>
    <cellStyle name="Normal 7 2 3 2 2" xfId="4591"/>
    <cellStyle name="Normal 7 2 3 3" xfId="4491"/>
    <cellStyle name="Normal 7 2 4" xfId="4240"/>
    <cellStyle name="Normal 7 2 4 2" xfId="4549"/>
    <cellStyle name="Normal 7 2 5" xfId="4436"/>
    <cellStyle name="Normal 7 3" xfId="197"/>
    <cellStyle name="Normal 7 3 2" xfId="247"/>
    <cellStyle name="Normal 7 3 2 2" xfId="4249"/>
    <cellStyle name="Normal 7 3 2 2 2" xfId="4556"/>
    <cellStyle name="Normal 7 3 2 3" xfId="4443"/>
    <cellStyle name="Normal 7 3 3" xfId="3790"/>
    <cellStyle name="Normal 7 3 4" xfId="3848"/>
    <cellStyle name="Normal 7 3 4 2" xfId="4394"/>
    <cellStyle name="Normal 7 3 4 2 2" xfId="4609"/>
    <cellStyle name="Normal 7 3 4 3" xfId="4511"/>
    <cellStyle name="Normal 7 3 5" xfId="4242"/>
    <cellStyle name="Normal 7 3 5 2" xfId="4550"/>
    <cellStyle name="Normal 7 3 6" xfId="4437"/>
    <cellStyle name="Normal 7 4" xfId="4138"/>
    <cellStyle name="Normal 70" xfId="3837"/>
    <cellStyle name="Normal 71" xfId="3838"/>
    <cellStyle name="Normal 72" xfId="3839"/>
    <cellStyle name="Normal 73" xfId="3840"/>
    <cellStyle name="Normal 74" xfId="4640"/>
    <cellStyle name="Normal 8" xfId="182"/>
    <cellStyle name="Normal 8 2" xfId="183"/>
    <cellStyle name="Normal 8 2 2" xfId="4139"/>
    <cellStyle name="Normal 8 2_Cash Flow" xfId="4140"/>
    <cellStyle name="Normal 8 3" xfId="184"/>
    <cellStyle name="Normal 8 4" xfId="4141"/>
    <cellStyle name="Normal 8 5" xfId="4421"/>
    <cellStyle name="Normal 8_Cash Flow" xfId="4142"/>
    <cellStyle name="Normal 9" xfId="185"/>
    <cellStyle name="Normal 9 2" xfId="186"/>
    <cellStyle name="Normal 9 2 2" xfId="1077"/>
    <cellStyle name="Normal 9 2_Cash Flow" xfId="4143"/>
    <cellStyle name="Normal 9 3" xfId="1078"/>
    <cellStyle name="Normal 95 2" xfId="1079"/>
    <cellStyle name="Normal 95 3" xfId="1080"/>
    <cellStyle name="Normal 95 4" xfId="1081"/>
    <cellStyle name="Note" xfId="75" builtinId="10" customBuiltin="1"/>
    <cellStyle name="Note 10" xfId="1082"/>
    <cellStyle name="Note 10 2" xfId="4306"/>
    <cellStyle name="Note 11" xfId="1083"/>
    <cellStyle name="Note 11 2" xfId="4307"/>
    <cellStyle name="Note 12" xfId="1084"/>
    <cellStyle name="Note 12 2" xfId="4308"/>
    <cellStyle name="Note 13" xfId="4144"/>
    <cellStyle name="Note 13 2" xfId="4404"/>
    <cellStyle name="Note 14" xfId="4200"/>
    <cellStyle name="Note 14 2" xfId="4532"/>
    <cellStyle name="Note 15" xfId="4230"/>
    <cellStyle name="Note 2" xfId="240"/>
    <cellStyle name="Note 2 2" xfId="4243"/>
    <cellStyle name="Note 3" xfId="1085"/>
    <cellStyle name="Note 3 2" xfId="4309"/>
    <cellStyle name="Note 4" xfId="1086"/>
    <cellStyle name="Note 4 2" xfId="4310"/>
    <cellStyle name="Note 5" xfId="1087"/>
    <cellStyle name="Note 5 2" xfId="4311"/>
    <cellStyle name="Note 6" xfId="1088"/>
    <cellStyle name="Note 6 2" xfId="4312"/>
    <cellStyle name="Note 7" xfId="1089"/>
    <cellStyle name="Note 7 2" xfId="4313"/>
    <cellStyle name="Note 8" xfId="1090"/>
    <cellStyle name="Note 8 2" xfId="4314"/>
    <cellStyle name="Note 9" xfId="1091"/>
    <cellStyle name="Note 9 2" xfId="4315"/>
    <cellStyle name="Numbers Bold (0)" xfId="3712"/>
    <cellStyle name="Output" xfId="76" builtinId="21" customBuiltin="1"/>
    <cellStyle name="Output 10" xfId="1092"/>
    <cellStyle name="Output 10 2" xfId="4316"/>
    <cellStyle name="Output 11" xfId="1093"/>
    <cellStyle name="Output 11 2" xfId="4317"/>
    <cellStyle name="Output 12" xfId="1094"/>
    <cellStyle name="Output 12 2" xfId="4318"/>
    <cellStyle name="Output 13" xfId="4145"/>
    <cellStyle name="Output 13 2" xfId="4405"/>
    <cellStyle name="Output 14" xfId="4195"/>
    <cellStyle name="Output 15" xfId="4231"/>
    <cellStyle name="Output 2" xfId="1095"/>
    <cellStyle name="Output 2 2" xfId="4319"/>
    <cellStyle name="Output 3" xfId="1096"/>
    <cellStyle name="Output 3 2" xfId="4320"/>
    <cellStyle name="Output 4" xfId="1097"/>
    <cellStyle name="Output 4 2" xfId="4321"/>
    <cellStyle name="Output 5" xfId="1098"/>
    <cellStyle name="Output 5 2" xfId="4322"/>
    <cellStyle name="Output 6" xfId="1099"/>
    <cellStyle name="Output 6 2" xfId="4323"/>
    <cellStyle name="Output 7" xfId="1100"/>
    <cellStyle name="Output 7 2" xfId="4324"/>
    <cellStyle name="Output 8" xfId="1101"/>
    <cellStyle name="Output 8 2" xfId="4325"/>
    <cellStyle name="Output 9" xfId="1102"/>
    <cellStyle name="Output 9 2" xfId="4326"/>
    <cellStyle name="OUTPUT AMOUNTS" xfId="3713"/>
    <cellStyle name="Page Title" xfId="3714"/>
    <cellStyle name="Percent 10" xfId="1103"/>
    <cellStyle name="Percent 11" xfId="1104"/>
    <cellStyle name="Percent 12" xfId="1105"/>
    <cellStyle name="Percent 13" xfId="1106"/>
    <cellStyle name="Percent 14" xfId="3795"/>
    <cellStyle name="Percent 2" xfId="77"/>
    <cellStyle name="Percent 2 2" xfId="241"/>
    <cellStyle name="Percent 2 3" xfId="1107"/>
    <cellStyle name="Percent 2 4" xfId="1108"/>
    <cellStyle name="Percent 2 5" xfId="1109"/>
    <cellStyle name="Percent 2 6" xfId="1110"/>
    <cellStyle name="Percent 2 7" xfId="1111"/>
    <cellStyle name="Percent 3" xfId="78"/>
    <cellStyle name="Percent 3 2" xfId="187"/>
    <cellStyle name="Percent 3 3" xfId="1112"/>
    <cellStyle name="Percent 4" xfId="188"/>
    <cellStyle name="Percent 4 2" xfId="1113"/>
    <cellStyle name="Percent 5" xfId="189"/>
    <cellStyle name="Percent 5 2" xfId="1114"/>
    <cellStyle name="Percent 6" xfId="190"/>
    <cellStyle name="Percent 7" xfId="191"/>
    <cellStyle name="Percent 8" xfId="192"/>
    <cellStyle name="Percent 8 2" xfId="1115"/>
    <cellStyle name="Percent 9" xfId="222"/>
    <cellStyle name="Percent 9 2" xfId="223"/>
    <cellStyle name="Red Bold Calibiri 10" xfId="4634"/>
    <cellStyle name="Rubrik1" xfId="79"/>
    <cellStyle name="Rubrik1 2" xfId="4232"/>
    <cellStyle name="Rubrik2" xfId="80"/>
    <cellStyle name="Rubrik2 2" xfId="4233"/>
    <cellStyle name="Rubrik3" xfId="81"/>
    <cellStyle name="Rubrik3 2" xfId="4234"/>
    <cellStyle name="S0" xfId="1116"/>
    <cellStyle name="S1" xfId="1117"/>
    <cellStyle name="S10" xfId="1118"/>
    <cellStyle name="S18" xfId="1119"/>
    <cellStyle name="S2" xfId="1120"/>
    <cellStyle name="S3" xfId="1121"/>
    <cellStyle name="S4" xfId="1122"/>
    <cellStyle name="S5" xfId="1123"/>
    <cellStyle name="S6" xfId="1124"/>
    <cellStyle name="S7" xfId="1125"/>
    <cellStyle name="S8" xfId="1126"/>
    <cellStyle name="S9" xfId="1127"/>
    <cellStyle name="SAPBEXaggData" xfId="3715"/>
    <cellStyle name="SAPBEXaggData 2" xfId="4344"/>
    <cellStyle name="SAPBEXaggDataEmph" xfId="3716"/>
    <cellStyle name="SAPBEXaggDataEmph 2" xfId="4345"/>
    <cellStyle name="SAPBEXaggItem" xfId="3717"/>
    <cellStyle name="SAPBEXaggItem 2" xfId="4346"/>
    <cellStyle name="SAPBEXaggItemX" xfId="3718"/>
    <cellStyle name="SAPBEXaggItemX 2" xfId="4347"/>
    <cellStyle name="SAPBEXchaText" xfId="3719"/>
    <cellStyle name="SAPBEXexcBad7" xfId="3720"/>
    <cellStyle name="SAPBEXexcBad7 2" xfId="4348"/>
    <cellStyle name="SAPBEXexcBad8" xfId="3721"/>
    <cellStyle name="SAPBEXexcBad8 2" xfId="4349"/>
    <cellStyle name="SAPBEXexcBad9" xfId="3722"/>
    <cellStyle name="SAPBEXexcBad9 2" xfId="4350"/>
    <cellStyle name="SAPBEXexcCritical4" xfId="3723"/>
    <cellStyle name="SAPBEXexcCritical4 2" xfId="4351"/>
    <cellStyle name="SAPBEXexcCritical5" xfId="3724"/>
    <cellStyle name="SAPBEXexcCritical5 2" xfId="4352"/>
    <cellStyle name="SAPBEXexcCritical6" xfId="3725"/>
    <cellStyle name="SAPBEXexcCritical6 2" xfId="4353"/>
    <cellStyle name="SAPBEXexcGood1" xfId="3726"/>
    <cellStyle name="SAPBEXexcGood1 2" xfId="4354"/>
    <cellStyle name="SAPBEXexcGood2" xfId="3727"/>
    <cellStyle name="SAPBEXexcGood2 2" xfId="4355"/>
    <cellStyle name="SAPBEXexcGood3" xfId="3728"/>
    <cellStyle name="SAPBEXexcGood3 2" xfId="4356"/>
    <cellStyle name="SAPBEXfilterDrill" xfId="3729"/>
    <cellStyle name="SAPBEXfilterItem" xfId="3730"/>
    <cellStyle name="SAPBEXfilterText" xfId="3731"/>
    <cellStyle name="SAPBEXformats" xfId="3732"/>
    <cellStyle name="SAPBEXformats 2" xfId="4357"/>
    <cellStyle name="SAPBEXheaderItem" xfId="3733"/>
    <cellStyle name="SAPBEXheaderText" xfId="3734"/>
    <cellStyle name="SAPBEXHLevel0" xfId="3735"/>
    <cellStyle name="SAPBEXHLevel0 2" xfId="4358"/>
    <cellStyle name="SAPBEXHLevel0X" xfId="3736"/>
    <cellStyle name="SAPBEXHLevel0X 2" xfId="4359"/>
    <cellStyle name="SAPBEXHLevel1" xfId="3737"/>
    <cellStyle name="SAPBEXHLevel1 2" xfId="4360"/>
    <cellStyle name="SAPBEXHLevel1X" xfId="3738"/>
    <cellStyle name="SAPBEXHLevel1X 2" xfId="4361"/>
    <cellStyle name="SAPBEXHLevel2" xfId="3739"/>
    <cellStyle name="SAPBEXHLevel2 2" xfId="4362"/>
    <cellStyle name="SAPBEXHLevel2X" xfId="3740"/>
    <cellStyle name="SAPBEXHLevel2X 2" xfId="4363"/>
    <cellStyle name="SAPBEXHLevel3" xfId="3741"/>
    <cellStyle name="SAPBEXHLevel3 2" xfId="4364"/>
    <cellStyle name="SAPBEXHLevel3X" xfId="3742"/>
    <cellStyle name="SAPBEXHLevel3X 2" xfId="4365"/>
    <cellStyle name="SAPBEXresData" xfId="3743"/>
    <cellStyle name="SAPBEXresData 2" xfId="4366"/>
    <cellStyle name="SAPBEXresDataEmph" xfId="3744"/>
    <cellStyle name="SAPBEXresDataEmph 2" xfId="4367"/>
    <cellStyle name="SAPBEXresItem" xfId="3745"/>
    <cellStyle name="SAPBEXresItem 2" xfId="4368"/>
    <cellStyle name="SAPBEXresItemX" xfId="3746"/>
    <cellStyle name="SAPBEXresItemX 2" xfId="4369"/>
    <cellStyle name="SAPBEXstdData" xfId="3747"/>
    <cellStyle name="SAPBEXstdData 2" xfId="4370"/>
    <cellStyle name="SAPBEXstdDataEmph" xfId="3748"/>
    <cellStyle name="SAPBEXstdDataEmph 2" xfId="4371"/>
    <cellStyle name="SAPBEXstdItem" xfId="193"/>
    <cellStyle name="SAPBEXstdItem 2" xfId="4241"/>
    <cellStyle name="SAPBEXstdItemX" xfId="3749"/>
    <cellStyle name="SAPBEXstdItemX 2" xfId="4372"/>
    <cellStyle name="SAPBEXtitle" xfId="3750"/>
    <cellStyle name="SAPBEXundefined" xfId="3751"/>
    <cellStyle name="SAPBEXundefined 2" xfId="4373"/>
    <cellStyle name="Scorecard_Flag" xfId="3752"/>
    <cellStyle name="SDEntry" xfId="3753"/>
    <cellStyle name="SEHeader" xfId="3754"/>
    <cellStyle name="STANDARD" xfId="3755"/>
    <cellStyle name="STANDARD 2" xfId="4374"/>
    <cellStyle name="STANDARD 2 2" xfId="4593"/>
    <cellStyle name="STANDARD 3" xfId="4495"/>
    <cellStyle name="Style 1" xfId="3756"/>
    <cellStyle name="STYLE1" xfId="3757"/>
    <cellStyle name="STYLE1 - Style1" xfId="3758"/>
    <cellStyle name="STYLE1_FRx_BS_MTD" xfId="3759"/>
    <cellStyle name="STYLE10" xfId="3760"/>
    <cellStyle name="STYLE2" xfId="3761"/>
    <cellStyle name="STYLE2 - Style2" xfId="3762"/>
    <cellStyle name="STYLE3" xfId="3763"/>
    <cellStyle name="STYLE3 - Style3" xfId="3764"/>
    <cellStyle name="STYLE3_2" xfId="3765"/>
    <cellStyle name="STYLE4" xfId="3766"/>
    <cellStyle name="STYLE4 - Style4" xfId="3767"/>
    <cellStyle name="STYLE4_FRx P&amp;L Compare" xfId="3768"/>
    <cellStyle name="STYLE5" xfId="3769"/>
    <cellStyle name="STYLE6" xfId="3770"/>
    <cellStyle name="STYLE7" xfId="3771"/>
    <cellStyle name="STYLE8" xfId="3772"/>
    <cellStyle name="STYLE9" xfId="3773"/>
    <cellStyle name="Table Head Aligned" xfId="3774"/>
    <cellStyle name="Table Head Aligned 2" xfId="4375"/>
    <cellStyle name="Table Title" xfId="3775"/>
    <cellStyle name="Table Units" xfId="3776"/>
    <cellStyle name="Table Units 2" xfId="4376"/>
    <cellStyle name="Text Bold" xfId="3777"/>
    <cellStyle name="Text Light" xfId="3778"/>
    <cellStyle name="Thin Rule" xfId="3779"/>
    <cellStyle name="Title" xfId="82" builtinId="15" customBuiltin="1"/>
    <cellStyle name="Title 10" xfId="1128"/>
    <cellStyle name="Title 11" xfId="1129"/>
    <cellStyle name="Title 12" xfId="1130"/>
    <cellStyle name="Title 13" xfId="4146"/>
    <cellStyle name="Title 14" xfId="4186"/>
    <cellStyle name="Title 2" xfId="1131"/>
    <cellStyle name="Title 3" xfId="1132"/>
    <cellStyle name="Title 4" xfId="1133"/>
    <cellStyle name="Title 5" xfId="1134"/>
    <cellStyle name="Title 6" xfId="1135"/>
    <cellStyle name="Title 7" xfId="1136"/>
    <cellStyle name="Title 8" xfId="1137"/>
    <cellStyle name="Title 9" xfId="1138"/>
    <cellStyle name="Tonnes" xfId="3780"/>
    <cellStyle name="Total" xfId="83" builtinId="25" customBuiltin="1"/>
    <cellStyle name="Total 10" xfId="1139"/>
    <cellStyle name="Total 10 2" xfId="4327"/>
    <cellStyle name="Total 11" xfId="1140"/>
    <cellStyle name="Total 11 2" xfId="4328"/>
    <cellStyle name="Total 12" xfId="1141"/>
    <cellStyle name="Total 12 2" xfId="4329"/>
    <cellStyle name="Total 13" xfId="4147"/>
    <cellStyle name="Total 13 2" xfId="4406"/>
    <cellStyle name="Total 14" xfId="4202"/>
    <cellStyle name="Total 15" xfId="4235"/>
    <cellStyle name="Total 2" xfId="1142"/>
    <cellStyle name="Total 2 2" xfId="4330"/>
    <cellStyle name="Total 3" xfId="1143"/>
    <cellStyle name="Total 3 2" xfId="4331"/>
    <cellStyle name="Total 4" xfId="1144"/>
    <cellStyle name="Total 4 2" xfId="4332"/>
    <cellStyle name="Total 5" xfId="1145"/>
    <cellStyle name="Total 5 2" xfId="4333"/>
    <cellStyle name="Total 6" xfId="1146"/>
    <cellStyle name="Total 6 2" xfId="4334"/>
    <cellStyle name="Total 7" xfId="1147"/>
    <cellStyle name="Total 7 2" xfId="4335"/>
    <cellStyle name="Total 8" xfId="1148"/>
    <cellStyle name="Total 8 2" xfId="4336"/>
    <cellStyle name="Total 9" xfId="1149"/>
    <cellStyle name="Total 9 2" xfId="4337"/>
    <cellStyle name="Units" xfId="3781"/>
    <cellStyle name="Unprotected" xfId="3782"/>
    <cellStyle name="Warning Text" xfId="84" builtinId="11" customBuiltin="1"/>
    <cellStyle name="Warning Text 10" xfId="1150"/>
    <cellStyle name="Warning Text 11" xfId="1151"/>
    <cellStyle name="Warning Text 12" xfId="1152"/>
    <cellStyle name="Warning Text 13" xfId="4148"/>
    <cellStyle name="Warning Text 14" xfId="4199"/>
    <cellStyle name="Warning Text 2" xfId="1153"/>
    <cellStyle name="Warning Text 3" xfId="1154"/>
    <cellStyle name="Warning Text 4" xfId="1155"/>
    <cellStyle name="Warning Text 5" xfId="1156"/>
    <cellStyle name="Warning Text 6" xfId="1157"/>
    <cellStyle name="Warning Text 7" xfId="1158"/>
    <cellStyle name="Warning Text 8" xfId="1159"/>
    <cellStyle name="Warning Text 9" xfId="1160"/>
    <cellStyle name="Years" xfId="3783"/>
    <cellStyle name="Years 2" xfId="4377"/>
    <cellStyle name="Обычный_PC_RUR_exper" xfId="85"/>
    <cellStyle name="표준_balance mayagt" xfId="86"/>
    <cellStyle name="千位分隔 2" xfId="3842"/>
    <cellStyle name="好" xfId="4149"/>
    <cellStyle name="差" xfId="4150"/>
    <cellStyle name="常规 2" xfId="3841"/>
    <cellStyle name="常规_Sheet1" xfId="3784"/>
    <cellStyle name="强调文字颜色 1" xfId="4151"/>
    <cellStyle name="强调文字颜色 2" xfId="4152"/>
    <cellStyle name="强调文字颜色 3" xfId="4153"/>
    <cellStyle name="强调文字颜色 4" xfId="4154"/>
    <cellStyle name="强调文字颜色 5" xfId="4155"/>
    <cellStyle name="强调文字颜色 6" xfId="4156"/>
    <cellStyle name="标题" xfId="4157"/>
    <cellStyle name="标题 1" xfId="4158"/>
    <cellStyle name="标题 2" xfId="4159"/>
    <cellStyle name="标题 3" xfId="4160"/>
    <cellStyle name="标题 4" xfId="4161"/>
    <cellStyle name="检查单元格" xfId="4162"/>
    <cellStyle name="检查单元格 2" xfId="4521"/>
    <cellStyle name="標準_(04)CS Export Report" xfId="87"/>
    <cellStyle name="汇总" xfId="4163"/>
    <cellStyle name="汇总 2" xfId="4407"/>
    <cellStyle name="注释" xfId="4164"/>
    <cellStyle name="注释 2" xfId="4408"/>
    <cellStyle name="解释性文本" xfId="4165"/>
    <cellStyle name="警告文本" xfId="4166"/>
    <cellStyle name="计算" xfId="4167"/>
    <cellStyle name="计算 2" xfId="4409"/>
    <cellStyle name="输入" xfId="4168"/>
    <cellStyle name="输入 2" xfId="4410"/>
    <cellStyle name="输出" xfId="4169"/>
    <cellStyle name="输出 2" xfId="4411"/>
    <cellStyle name="适中" xfId="4170"/>
    <cellStyle name="链接单元格" xfId="4171"/>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ing\FPMM\FPMM_2008\Bayaraa_2008\2008%204Q\FS\Q2_2008\FS\FPMM_Q2_2008_Final\wei5021\Ivanhoe\Invoice\Cost%20&amp;%20Billing%20Recon\A2MW%20Offshore\2410%20-%20PMC\CBR_A2MW-2410PMC-06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umbac\AppData\Local\Microsoft\Windows\Temporary%20Internet%20Files\Content.Outlook\ONK6LH17\wei5021\Ivanhoe\Invoice\Cost%20&amp;%20Billing%20Recon\A2MW%20Offshore\2410%20-%20PMC\CBR_A2MW-2410PMC-06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Clients\Accounting\SEDG\2011\Feb\Recycle%20bin\TB%20and%20WIP%20from%20Sedg\February%202011_TB%20Pack_Mongol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Garid\Desktop\archive%20(1)\&#1059;&#1088;&#1085;&#1072;&#1072;%20&#1101;&#1075;&#1095;\Urnaa%20egch\Users\user\Downloads\Sainaa\Onch%20Audit\Onch%20Audit\Accounting\2008%20Q%201\Spreadsheet-New%20CAML-Au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khbaatar\shareddocs\My%20documents\Clients\NewCaml\MonResources\Wp\Documents%20and%20Settings\user\My%20Documents\New%20CAML%20Mongolia\September\New%20CAML\Spreadsheet-New%20CAML-Au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nance%20-%20Analysis%20-Sedgman%20Newco\Checklist\Checklist%20WIP%20Templat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sermaa\My%20Documents\BARILGA\Barilga%20orlogro%20zarlaga%20uldegdel%20nasjilt%20%20200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NCL\BR_final\Working%20papers_2008_BR_final_Apr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nkhbaatar\shareddocs\Every%20day%20dovument\2008%20FINANCE\TB%20JAN%202008\TB-1.2008-4005_ZMU%20las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files.oraclecorp.com/content/AllPublic/Users/Users-D/david.collier-Public/ADI%20FY05/FY05_ET_SCO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53.1.9\Accounting\Documents%20and%20Settings\cris.ortiz\My%20Documents\Mongolia%20Information\Implementation\Leighton%20LLC%20-%20Fixed%20Asset%20Listing%200906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lient\Gobi\PBC\Seldeg,tm,himiin%20material%2020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nestie\Local%20Settings\Temporary%20Internet%20Files\Content.Outlook\AUX0N8DM\FX%20Rate%20Report%20Apri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Onchinsuren\Desktop\Clients_Dec15\NewCAML\Every%20day%20dovument\2008%20FINANCE\TB%20FEB%202008\TB-2.2008-4005_ZMU.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Eja_final_2014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FS%202020\2020-12-28-Onon-bridg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sermaa\My%20Documents\SANTEHNIK%20SELBEG\SAN%20orlogo%20zarlaga%20uldegdel%20nasjilt%20%202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sermaa\My%20Documents\TUSLAH%20MATERIAL\TUSLAH%20MATERIAL%20orlogo%20zarlaga%20uldegdel%20nasjilt%2020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ulguun\AppData\Roaming\Microsoft\Excel\BayanResources-2009.11.30\PBC\TB-2009-01-4009-B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ignesh\Data-Finance\Accounting\FIXED%20ASSET\MONTHLY%20ASSET%20REGISTER%20LIST\FIXED%20ASSET%20REGISTER%20at%20Dec.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lient\BayanResources-2009.11.30\PBC\TB-2009-01-4009-B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umbac\AppData\Local\Microsoft\Windows\Temporary%20Internet%20Files\Content.Outlook\ONK6LH17\Clients\Accounting\FPMM\2009%20Q3\Bill%20and%20Non%20bill\Billable%20Expense%20Summary%20Q3%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umbac\AppData\Local\Microsoft\Windows\Temporary%20Internet%20Files\Content.Outlook\ONK6LH17\Documents\Clients\Accounting\FPMM\2009\2009%20Q4\Bill&amp;Nonbill\Billable%20Expense%20Summary%20Q4%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Total Cost Current Period"/>
      <sheetName val=" To be Billed Labor"/>
      <sheetName val="To be Billed Expense"/>
      <sheetName val="To be Adj. Labor"/>
      <sheetName val="To  be Adj. Expense"/>
      <sheetName val="Billable Labor Margin"/>
      <sheetName val="Unrecord Taxes on Exp."/>
      <sheetName val="Unrecord Liabilities"/>
      <sheetName val="Invoice Log"/>
      <sheetName val="Book Asset Registe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Total Cost Current Period"/>
      <sheetName val=" To be Billed Labor"/>
      <sheetName val="To be Billed Expense"/>
      <sheetName val="To be Adj. Labor"/>
      <sheetName val="To  be Adj. Expense"/>
      <sheetName val="Billable Labor Margin"/>
      <sheetName val="Unrecord Taxes on Exp."/>
      <sheetName val="Unrecord Liabilities"/>
      <sheetName val="Invoice Log"/>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Tables"/>
      <sheetName val="5. Intercompany"/>
      <sheetName val="2. Checklist"/>
      <sheetName val="3. FX Rates"/>
      <sheetName val="4. Trial Balance"/>
      <sheetName val="TB_ACCPAC"/>
      <sheetName val="6. Mapping Tree"/>
      <sheetName val="Proj Cashflow"/>
      <sheetName val="Cash_Forecast"/>
      <sheetName val="Cash_Actual"/>
      <sheetName val="7. Journal Template"/>
      <sheetName val="COA - P&amp;L"/>
      <sheetName val="COA - BS"/>
      <sheetName val="Cash book"/>
    </sheetNames>
    <sheetDataSet>
      <sheetData sheetId="0">
        <row r="46">
          <cell r="G46" t="str">
            <v>Sedgman LLC (Mongolia)</v>
          </cell>
        </row>
        <row r="48">
          <cell r="G48">
            <v>40602</v>
          </cell>
        </row>
      </sheetData>
      <sheetData sheetId="1">
        <row r="21">
          <cell r="C21" t="e">
            <v>#REF!</v>
          </cell>
        </row>
        <row r="38">
          <cell r="C38" t="e">
            <v>#REF!</v>
          </cell>
          <cell r="D38" t="e">
            <v>#REF!</v>
          </cell>
          <cell r="E38" t="e">
            <v>#REF!</v>
          </cell>
          <cell r="F38" t="e">
            <v>#REF!</v>
          </cell>
          <cell r="G38" t="e">
            <v>#REF!</v>
          </cell>
          <cell r="H38" t="e">
            <v>#REF!</v>
          </cell>
          <cell r="I38" t="e">
            <v>#REF!</v>
          </cell>
          <cell r="J38" t="e">
            <v>#REF!</v>
          </cell>
          <cell r="K38" t="e">
            <v>#REF!</v>
          </cell>
          <cell r="L38" t="e">
            <v>#REF!</v>
          </cell>
          <cell r="M38" t="e">
            <v>#REF!</v>
          </cell>
          <cell r="N38" t="e">
            <v>#REF!</v>
          </cell>
        </row>
        <row r="39">
          <cell r="C39" t="e">
            <v>#REF!</v>
          </cell>
          <cell r="D39" t="e">
            <v>#REF!</v>
          </cell>
          <cell r="E39" t="e">
            <v>#REF!</v>
          </cell>
          <cell r="F39" t="e">
            <v>#REF!</v>
          </cell>
          <cell r="G39" t="e">
            <v>#REF!</v>
          </cell>
          <cell r="H39" t="e">
            <v>#REF!</v>
          </cell>
          <cell r="I39" t="e">
            <v>#REF!</v>
          </cell>
          <cell r="J39" t="e">
            <v>#REF!</v>
          </cell>
          <cell r="K39" t="e">
            <v>#REF!</v>
          </cell>
          <cell r="L39" t="e">
            <v>#REF!</v>
          </cell>
          <cell r="M39" t="e">
            <v>#REF!</v>
          </cell>
          <cell r="N39" t="e">
            <v>#REF!</v>
          </cell>
        </row>
        <row r="64">
          <cell r="B64" t="str">
            <v>Yes</v>
          </cell>
        </row>
        <row r="65">
          <cell r="B65" t="str">
            <v>No</v>
          </cell>
        </row>
      </sheetData>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Data"/>
      <sheetName val="accounts"/>
      <sheetName val="Analytics"/>
      <sheetName val="DataEntry"/>
      <sheetName val="Summary"/>
      <sheetName val="InterCoAnalysis"/>
      <sheetName val="Output"/>
      <sheetName val="RUSSIAN (3)"/>
    </sheetNames>
    <sheetDataSet>
      <sheetData sheetId="0">
        <row r="13">
          <cell r="D13" t="str">
            <v>English</v>
          </cell>
        </row>
      </sheetData>
      <sheetData sheetId="1">
        <row r="6">
          <cell r="B6">
            <v>1000</v>
          </cell>
          <cell r="C6" t="str">
            <v>Short-term assets</v>
          </cell>
          <cell r="D6" t="str">
            <v>Cash &amp; bank</v>
          </cell>
          <cell r="E6" t="str">
            <v>Cash &amp; bank</v>
          </cell>
          <cell r="F6" t="str">
            <v>Cash &amp; bank</v>
          </cell>
          <cell r="G6" t="str">
            <v>Денежные средства</v>
          </cell>
        </row>
        <row r="7">
          <cell r="B7">
            <v>1010</v>
          </cell>
          <cell r="C7" t="str">
            <v>Short-term assets</v>
          </cell>
          <cell r="D7" t="str">
            <v>Cash &amp; bank</v>
          </cell>
          <cell r="E7" t="str">
            <v>Local currency -cash</v>
          </cell>
          <cell r="F7" t="str">
            <v>Local currency -cash</v>
          </cell>
          <cell r="G7" t="str">
            <v>Денежные средства в кассе в тенге</v>
          </cell>
        </row>
        <row r="8">
          <cell r="B8">
            <v>1020</v>
          </cell>
          <cell r="C8" t="str">
            <v>Short-term assets</v>
          </cell>
          <cell r="D8" t="str">
            <v>Cash &amp; bank</v>
          </cell>
          <cell r="E8" t="str">
            <v>Foreign currency - cash</v>
          </cell>
          <cell r="F8" t="str">
            <v>Foreign currency - cash</v>
          </cell>
          <cell r="G8" t="str">
            <v>Денежные средства в кассе в валюте</v>
          </cell>
        </row>
        <row r="9">
          <cell r="B9">
            <v>1030</v>
          </cell>
          <cell r="C9" t="str">
            <v>Short-term assets</v>
          </cell>
          <cell r="D9" t="str">
            <v>Cash &amp; bank</v>
          </cell>
          <cell r="E9" t="str">
            <v>Cash in transit - cash</v>
          </cell>
          <cell r="F9" t="str">
            <v>Cash in transit - cash</v>
          </cell>
          <cell r="G9" t="str">
            <v>Денежные средства в пути</v>
          </cell>
        </row>
        <row r="10">
          <cell r="B10">
            <v>1031</v>
          </cell>
          <cell r="C10" t="str">
            <v>Short-term assets</v>
          </cell>
          <cell r="D10" t="str">
            <v>Cash &amp; bank</v>
          </cell>
          <cell r="E10" t="str">
            <v>Cash in transit - cash</v>
          </cell>
          <cell r="F10" t="str">
            <v>Local currency - cash</v>
          </cell>
          <cell r="G10" t="str">
            <v>Денежные средства в пути в тенге</v>
          </cell>
        </row>
        <row r="11">
          <cell r="B11">
            <v>1032</v>
          </cell>
          <cell r="C11" t="str">
            <v>Short-term assets</v>
          </cell>
          <cell r="D11" t="str">
            <v>Cash &amp; bank</v>
          </cell>
          <cell r="E11" t="str">
            <v>Cash in transit - cash</v>
          </cell>
          <cell r="F11" t="str">
            <v>Foreign currency - cash</v>
          </cell>
          <cell r="G11" t="str">
            <v>Денежные средства в пути в валюте</v>
          </cell>
        </row>
        <row r="12">
          <cell r="B12">
            <v>1040</v>
          </cell>
          <cell r="C12" t="str">
            <v>Short-term assets</v>
          </cell>
          <cell r="D12" t="str">
            <v>Cash &amp; bank</v>
          </cell>
          <cell r="E12" t="str">
            <v>Local currency - bank</v>
          </cell>
          <cell r="F12" t="str">
            <v>Local currency - bank</v>
          </cell>
          <cell r="G12" t="str">
            <v>Денежные средства на текущих банковских счетах в тенге</v>
          </cell>
        </row>
        <row r="13">
          <cell r="B13">
            <v>1050</v>
          </cell>
          <cell r="C13" t="str">
            <v>Short-term assets</v>
          </cell>
          <cell r="D13" t="str">
            <v>Cash &amp; bank</v>
          </cell>
          <cell r="E13" t="str">
            <v>Foreign currency - bank</v>
          </cell>
          <cell r="F13" t="str">
            <v>Foreign currency - bank</v>
          </cell>
          <cell r="G13" t="str">
            <v>Денежные средства на текущих банковских счетах в валюте</v>
          </cell>
        </row>
        <row r="14">
          <cell r="B14">
            <v>1060</v>
          </cell>
          <cell r="C14" t="str">
            <v>Short-term assets</v>
          </cell>
          <cell r="D14" t="str">
            <v>Cash &amp; bank</v>
          </cell>
          <cell r="E14" t="str">
            <v>Deposits - bank</v>
          </cell>
          <cell r="F14" t="str">
            <v>Deposits - bank</v>
          </cell>
          <cell r="G14" t="str">
            <v>Денежные средства на депозитных банковских счетах</v>
          </cell>
        </row>
        <row r="15">
          <cell r="B15">
            <v>1070</v>
          </cell>
          <cell r="C15" t="str">
            <v>Short-term assets</v>
          </cell>
          <cell r="D15" t="str">
            <v>Cash &amp; bank</v>
          </cell>
          <cell r="E15" t="str">
            <v>Special accounts - bank</v>
          </cell>
          <cell r="F15" t="str">
            <v>Special accounts - bank</v>
          </cell>
          <cell r="G15" t="str">
            <v>Денежные средства на специальных счетах</v>
          </cell>
        </row>
        <row r="16">
          <cell r="B16">
            <v>1100</v>
          </cell>
          <cell r="C16" t="str">
            <v>Short-term assets</v>
          </cell>
          <cell r="D16" t="str">
            <v>Short-term financial assets</v>
          </cell>
          <cell r="E16" t="str">
            <v>Short-term financial assets</v>
          </cell>
          <cell r="F16" t="str">
            <v>Short-term financial assets</v>
          </cell>
          <cell r="G16" t="str">
            <v>Денежные средства на специальных счетах</v>
          </cell>
        </row>
        <row r="17">
          <cell r="B17">
            <v>1110</v>
          </cell>
          <cell r="C17" t="str">
            <v>Short-term assets</v>
          </cell>
          <cell r="D17" t="str">
            <v>Short-term financial assets</v>
          </cell>
          <cell r="E17" t="str">
            <v>Short-term loans receivable</v>
          </cell>
          <cell r="F17" t="str">
            <v>Short-term loans receivable</v>
          </cell>
          <cell r="G17" t="str">
            <v>Краткосрочные предоставленные займы</v>
          </cell>
        </row>
        <row r="18">
          <cell r="B18">
            <v>1111</v>
          </cell>
          <cell r="C18" t="str">
            <v>Short-term assets</v>
          </cell>
          <cell r="D18" t="str">
            <v>Short-term financial assets</v>
          </cell>
          <cell r="E18" t="str">
            <v>Short-term loans receivable</v>
          </cell>
          <cell r="F18" t="str">
            <v xml:space="preserve">External </v>
          </cell>
          <cell r="G18" t="str">
            <v>внешние</v>
          </cell>
        </row>
        <row r="19">
          <cell r="B19">
            <v>1112</v>
          </cell>
          <cell r="C19" t="str">
            <v>Short-term assets</v>
          </cell>
          <cell r="D19" t="str">
            <v>Short-term financial assets</v>
          </cell>
          <cell r="E19" t="str">
            <v>Short-term loans receivable</v>
          </cell>
          <cell r="F19" t="str">
            <v>Inter-group</v>
          </cell>
          <cell r="G19" t="str">
            <v>внутри группы</v>
          </cell>
        </row>
        <row r="20">
          <cell r="B20">
            <v>1120</v>
          </cell>
          <cell r="C20" t="str">
            <v>Short-term assets</v>
          </cell>
          <cell r="D20" t="str">
            <v>Short-term financial assets</v>
          </cell>
          <cell r="E20" t="str">
            <v>Short-term financial assets (marketable securities)</v>
          </cell>
          <cell r="F20" t="str">
            <v>Short-term financial assets (marketable securities)</v>
          </cell>
          <cell r="G20" t="str">
            <v>Краткосрочные финансовые активы, предназначенные для торговли</v>
          </cell>
        </row>
        <row r="21">
          <cell r="B21">
            <v>1130</v>
          </cell>
          <cell r="C21" t="str">
            <v>Short-term assets</v>
          </cell>
          <cell r="D21" t="str">
            <v>Short-term financial assets</v>
          </cell>
          <cell r="E21" t="str">
            <v>Short-term investments</v>
          </cell>
          <cell r="F21" t="str">
            <v>Short-term investments</v>
          </cell>
          <cell r="G21" t="str">
            <v>Краткосрочные инвестиции, удерживаемые до погашения</v>
          </cell>
        </row>
        <row r="22">
          <cell r="B22">
            <v>1140</v>
          </cell>
          <cell r="C22" t="str">
            <v>Short-term assets</v>
          </cell>
          <cell r="D22" t="str">
            <v>Short-term financial assets</v>
          </cell>
          <cell r="E22" t="str">
            <v>Short-term investments</v>
          </cell>
          <cell r="F22" t="str">
            <v>Short-term investments</v>
          </cell>
          <cell r="G22" t="str">
            <v>Краткосрочные финансовые инвестиции, имеющиеся в наличие для продажи</v>
          </cell>
        </row>
        <row r="23">
          <cell r="B23">
            <v>1150</v>
          </cell>
          <cell r="C23" t="str">
            <v>Short-term assets</v>
          </cell>
          <cell r="D23" t="str">
            <v>Short-term financial assets</v>
          </cell>
          <cell r="E23" t="str">
            <v>Other short-term financial investments</v>
          </cell>
          <cell r="F23" t="str">
            <v>Other short-term financial investments</v>
          </cell>
          <cell r="G23" t="str">
            <v>Прочие краткосрочные финансовые инвестиции</v>
          </cell>
        </row>
        <row r="24">
          <cell r="B24">
            <v>1200</v>
          </cell>
          <cell r="C24" t="str">
            <v>Short-term assets</v>
          </cell>
          <cell r="D24" t="str">
            <v>Accounts receivables</v>
          </cell>
          <cell r="E24" t="str">
            <v>Accounts receivables</v>
          </cell>
          <cell r="F24" t="str">
            <v>Accounts receivables</v>
          </cell>
          <cell r="G24" t="str">
            <v>Краткосрочная дебиторская задолженность</v>
          </cell>
        </row>
        <row r="25">
          <cell r="B25">
            <v>1210</v>
          </cell>
          <cell r="C25" t="str">
            <v>Short-term assets</v>
          </cell>
          <cell r="D25" t="str">
            <v>Accounts receivables</v>
          </cell>
          <cell r="E25" t="str">
            <v>Short-term receivables - customers</v>
          </cell>
          <cell r="F25" t="str">
            <v>Short-term receivables - customers</v>
          </cell>
          <cell r="G25" t="str">
            <v>Краткосрочная дебиторская задолженность покупателей и заказчиков</v>
          </cell>
        </row>
        <row r="26">
          <cell r="B26">
            <v>1220</v>
          </cell>
          <cell r="C26" t="str">
            <v>Short-term assets</v>
          </cell>
          <cell r="D26" t="str">
            <v>Accounts receivables</v>
          </cell>
          <cell r="E26" t="str">
            <v>Short-term receivables - subsidiaries</v>
          </cell>
          <cell r="F26" t="str">
            <v>Short-term receivables - subsidiaries</v>
          </cell>
          <cell r="G26" t="str">
            <v>Краткосрочная дебиторская задолженность дочерних организаций</v>
          </cell>
        </row>
        <row r="27">
          <cell r="B27">
            <v>1230</v>
          </cell>
          <cell r="C27" t="str">
            <v>Short-term assets</v>
          </cell>
          <cell r="D27" t="str">
            <v>Accounts receivables</v>
          </cell>
          <cell r="E27" t="str">
            <v>Short-term receivables - associate co's</v>
          </cell>
          <cell r="F27" t="str">
            <v>Short-term receivables - associate co's</v>
          </cell>
          <cell r="G27" t="str">
            <v>Краткосрочная дебиторская задолженность ассоциированных и совместных организаций</v>
          </cell>
        </row>
        <row r="28">
          <cell r="B28">
            <v>1240</v>
          </cell>
          <cell r="C28" t="str">
            <v>Short-term assets</v>
          </cell>
          <cell r="D28" t="str">
            <v>Accounts receivables</v>
          </cell>
          <cell r="E28" t="str">
            <v>Short-term receivables - branch</v>
          </cell>
          <cell r="F28" t="str">
            <v>Short-term receivables - branch</v>
          </cell>
          <cell r="G28" t="str">
            <v>Краткосрочная дебиторская задолженность филиалов и структурных подразделений</v>
          </cell>
        </row>
        <row r="29">
          <cell r="B29">
            <v>1250</v>
          </cell>
          <cell r="C29" t="str">
            <v>Short-term assets</v>
          </cell>
          <cell r="D29" t="str">
            <v>Accounts receivables</v>
          </cell>
          <cell r="E29" t="str">
            <v>Short-term employee receivable</v>
          </cell>
          <cell r="F29" t="str">
            <v>Short-term employee receivable</v>
          </cell>
          <cell r="G29" t="str">
            <v>Краткосрочная дебиторская задолженность работников</v>
          </cell>
        </row>
        <row r="30">
          <cell r="B30">
            <v>1251</v>
          </cell>
          <cell r="C30" t="str">
            <v>Short-term assets</v>
          </cell>
          <cell r="D30" t="str">
            <v>Accounts receivables</v>
          </cell>
          <cell r="E30" t="str">
            <v>Short-term employee receivable</v>
          </cell>
          <cell r="F30" t="str">
            <v>Employee advances</v>
          </cell>
          <cell r="G30" t="str">
            <v>Краткосрочная задолженность подотчетных лиц</v>
          </cell>
        </row>
        <row r="31">
          <cell r="B31">
            <v>1252</v>
          </cell>
          <cell r="C31" t="str">
            <v>Short-term assets</v>
          </cell>
          <cell r="D31" t="str">
            <v>Accounts receivables</v>
          </cell>
          <cell r="E31" t="str">
            <v>Short-term employee receivable</v>
          </cell>
          <cell r="F31" t="str">
            <v>Employee loans</v>
          </cell>
          <cell r="G31" t="str">
            <v>Employee loans</v>
          </cell>
        </row>
        <row r="32">
          <cell r="B32">
            <v>1253</v>
          </cell>
          <cell r="C32" t="str">
            <v>Short-term assets</v>
          </cell>
          <cell r="D32" t="str">
            <v>Accounts receivables</v>
          </cell>
          <cell r="E32" t="str">
            <v>Short-term employee receivable</v>
          </cell>
          <cell r="F32" t="str">
            <v>Employee receivables</v>
          </cell>
          <cell r="G32" t="str">
            <v>Employee receivables</v>
          </cell>
        </row>
        <row r="33">
          <cell r="B33">
            <v>1260</v>
          </cell>
          <cell r="C33" t="str">
            <v>Short-term assets</v>
          </cell>
          <cell r="D33" t="str">
            <v>Accounts receivables</v>
          </cell>
          <cell r="E33" t="str">
            <v>Short-term lease receivables</v>
          </cell>
          <cell r="F33" t="str">
            <v>Short-term lease receivables</v>
          </cell>
          <cell r="G33" t="str">
            <v>Краткосрочная дебиторская задолженность по аренде</v>
          </cell>
        </row>
        <row r="34">
          <cell r="B34">
            <v>1270</v>
          </cell>
          <cell r="C34" t="str">
            <v>Short-term assets</v>
          </cell>
          <cell r="D34" t="str">
            <v>Accounts receivables</v>
          </cell>
          <cell r="E34" t="str">
            <v>Short-term interest receivables</v>
          </cell>
          <cell r="F34" t="str">
            <v>Short-term interest receivables</v>
          </cell>
          <cell r="G34" t="str">
            <v>Краткосрочные вознаграждения к получению</v>
          </cell>
        </row>
        <row r="35">
          <cell r="B35">
            <v>1271</v>
          </cell>
          <cell r="C35" t="str">
            <v>Short-term assets</v>
          </cell>
          <cell r="D35" t="str">
            <v>Accounts receivables</v>
          </cell>
          <cell r="E35" t="str">
            <v>Short-term interest receivables</v>
          </cell>
          <cell r="F35" t="str">
            <v xml:space="preserve">External </v>
          </cell>
          <cell r="G35" t="str">
            <v>внешние</v>
          </cell>
        </row>
        <row r="36">
          <cell r="B36">
            <v>1271</v>
          </cell>
          <cell r="C36" t="str">
            <v>Short-term assets</v>
          </cell>
          <cell r="D36" t="str">
            <v>Accounts receivables</v>
          </cell>
          <cell r="E36" t="str">
            <v>Short-term interest receivables</v>
          </cell>
          <cell r="F36" t="str">
            <v>Inter-group</v>
          </cell>
          <cell r="G36" t="str">
            <v>внешние</v>
          </cell>
        </row>
        <row r="37">
          <cell r="B37">
            <v>1280</v>
          </cell>
          <cell r="C37" t="str">
            <v>Short-term assets</v>
          </cell>
          <cell r="D37" t="str">
            <v>Accounts receivables</v>
          </cell>
          <cell r="E37" t="str">
            <v>Other short-term receivables</v>
          </cell>
          <cell r="F37" t="str">
            <v>Other short-term receivables</v>
          </cell>
          <cell r="G37" t="str">
            <v>Прочая краткосрочная дебиторская задолженность</v>
          </cell>
        </row>
        <row r="38">
          <cell r="B38">
            <v>1281</v>
          </cell>
          <cell r="C38" t="str">
            <v>Short-term assets</v>
          </cell>
          <cell r="D38" t="str">
            <v>Accounts receivables</v>
          </cell>
          <cell r="E38" t="str">
            <v>Other short-term receivables</v>
          </cell>
          <cell r="F38" t="str">
            <v>Supplier receivables</v>
          </cell>
          <cell r="G38" t="str">
            <v>Задолженность по возвратам ТМЗ поставщикам</v>
          </cell>
        </row>
        <row r="39">
          <cell r="B39">
            <v>1282</v>
          </cell>
          <cell r="C39" t="str">
            <v>Short-term assets</v>
          </cell>
          <cell r="D39" t="str">
            <v>Accounts receivables</v>
          </cell>
          <cell r="E39" t="str">
            <v>Other short-term receivables</v>
          </cell>
          <cell r="F39" t="str">
            <v>Claims receivable</v>
          </cell>
          <cell r="G39" t="str">
            <v>Задолженность по претензиям</v>
          </cell>
        </row>
        <row r="40">
          <cell r="B40">
            <v>1283</v>
          </cell>
          <cell r="C40" t="str">
            <v>Short-term assets</v>
          </cell>
          <cell r="D40" t="str">
            <v>Accounts receivables</v>
          </cell>
          <cell r="E40" t="str">
            <v>Other short-term receivables</v>
          </cell>
          <cell r="F40" t="str">
            <v>not used</v>
          </cell>
          <cell r="G40" t="str">
            <v>Задолженность по выявленным недостачам ТМЗ</v>
          </cell>
        </row>
        <row r="41">
          <cell r="B41">
            <v>1284</v>
          </cell>
          <cell r="C41" t="str">
            <v>Short-term assets</v>
          </cell>
          <cell r="D41" t="str">
            <v>Accounts receivables</v>
          </cell>
          <cell r="E41" t="str">
            <v>Other short-term receivables</v>
          </cell>
          <cell r="F41" t="str">
            <v>Other receivables</v>
          </cell>
          <cell r="G41" t="str">
            <v>Прочая краткосрочная дебиторская задолженность</v>
          </cell>
        </row>
        <row r="42">
          <cell r="B42">
            <v>1290</v>
          </cell>
          <cell r="C42" t="str">
            <v>Short-term assets</v>
          </cell>
          <cell r="D42" t="str">
            <v>Accounts receivables</v>
          </cell>
          <cell r="E42" t="str">
            <v>Reserve for doubtful receivables</v>
          </cell>
          <cell r="F42" t="str">
            <v>Reserve for doubtful receivables</v>
          </cell>
          <cell r="G42" t="str">
            <v>Резерв по сомнительным требованиям</v>
          </cell>
        </row>
        <row r="43">
          <cell r="B43">
            <v>1300</v>
          </cell>
          <cell r="C43" t="str">
            <v>Short-term assets</v>
          </cell>
          <cell r="D43" t="str">
            <v>Inventory</v>
          </cell>
          <cell r="E43" t="str">
            <v>Inventory</v>
          </cell>
          <cell r="F43" t="str">
            <v>Inventory</v>
          </cell>
          <cell r="G43" t="str">
            <v>Резерв по сомнительным требованиям</v>
          </cell>
        </row>
        <row r="44">
          <cell r="B44">
            <v>1310</v>
          </cell>
          <cell r="C44" t="str">
            <v>Short-term assets</v>
          </cell>
          <cell r="D44" t="str">
            <v>Inventory</v>
          </cell>
          <cell r="E44" t="str">
            <v>Raw materials &amp; supplies</v>
          </cell>
          <cell r="F44" t="str">
            <v>Raw materials &amp; supplies</v>
          </cell>
          <cell r="G44" t="str">
            <v>Сырье и материалы</v>
          </cell>
        </row>
        <row r="45">
          <cell r="B45">
            <v>1320</v>
          </cell>
          <cell r="C45" t="str">
            <v>Short-term assets</v>
          </cell>
          <cell r="D45" t="str">
            <v>Inventory</v>
          </cell>
          <cell r="E45" t="str">
            <v>Finished goods - own manufactured</v>
          </cell>
          <cell r="F45" t="str">
            <v>Finished goods - own manufactured</v>
          </cell>
          <cell r="G45" t="str">
            <v>Готовая продукция</v>
          </cell>
        </row>
        <row r="46">
          <cell r="B46">
            <v>1330</v>
          </cell>
          <cell r="C46" t="str">
            <v>Short-term assets</v>
          </cell>
          <cell r="D46" t="str">
            <v>Inventory</v>
          </cell>
          <cell r="E46" t="str">
            <v>Finished goods - purchased</v>
          </cell>
          <cell r="F46" t="str">
            <v>Finished goods - purchased</v>
          </cell>
          <cell r="G46" t="str">
            <v>Товары</v>
          </cell>
        </row>
        <row r="47">
          <cell r="B47">
            <v>1340</v>
          </cell>
          <cell r="C47" t="str">
            <v>Short-term assets</v>
          </cell>
          <cell r="D47" t="str">
            <v>Inventory</v>
          </cell>
          <cell r="E47" t="str">
            <v>Work-in-progress</v>
          </cell>
          <cell r="F47" t="str">
            <v>Work-in-progress</v>
          </cell>
          <cell r="G47" t="str">
            <v>Незавершенное производство</v>
          </cell>
        </row>
        <row r="48">
          <cell r="B48">
            <v>1341</v>
          </cell>
          <cell r="C48" t="str">
            <v>Short-term assets</v>
          </cell>
          <cell r="D48" t="str">
            <v>Inventory</v>
          </cell>
          <cell r="E48" t="str">
            <v>Work-in-progress</v>
          </cell>
          <cell r="F48" t="str">
            <v>Major production</v>
          </cell>
          <cell r="G48" t="str">
            <v>Основное производство</v>
          </cell>
        </row>
        <row r="49">
          <cell r="B49">
            <v>1342</v>
          </cell>
          <cell r="C49" t="str">
            <v>Short-term assets</v>
          </cell>
          <cell r="D49" t="str">
            <v>Inventory</v>
          </cell>
          <cell r="E49" t="str">
            <v>Work-in-progress</v>
          </cell>
          <cell r="F49" t="str">
            <v>In-house semi-production</v>
          </cell>
          <cell r="G49" t="str">
            <v>Полуфабрикаты собственного производства</v>
          </cell>
        </row>
        <row r="50">
          <cell r="B50">
            <v>1343</v>
          </cell>
          <cell r="C50" t="str">
            <v>Short-term assets</v>
          </cell>
          <cell r="D50" t="str">
            <v>Inventory</v>
          </cell>
          <cell r="E50" t="str">
            <v>Work-in-progress</v>
          </cell>
          <cell r="F50" t="str">
            <v>Auxiliary production</v>
          </cell>
          <cell r="G50" t="str">
            <v>Вспомогательные производства</v>
          </cell>
        </row>
        <row r="51">
          <cell r="B51">
            <v>1350</v>
          </cell>
          <cell r="C51" t="str">
            <v>Short-term assets</v>
          </cell>
          <cell r="D51" t="str">
            <v>Inventory</v>
          </cell>
          <cell r="E51" t="str">
            <v>Other inventory</v>
          </cell>
          <cell r="F51" t="str">
            <v>Other inventory</v>
          </cell>
          <cell r="G51" t="str">
            <v>Прочие запасы</v>
          </cell>
        </row>
        <row r="52">
          <cell r="B52">
            <v>1360</v>
          </cell>
          <cell r="C52" t="str">
            <v>Short-term assets</v>
          </cell>
          <cell r="D52" t="str">
            <v>Inventory</v>
          </cell>
          <cell r="E52" t="str">
            <v>Inventory provison</v>
          </cell>
          <cell r="F52" t="str">
            <v>Inventory provison</v>
          </cell>
          <cell r="G52" t="str">
            <v>Резерв по списанию запасов</v>
          </cell>
        </row>
        <row r="53">
          <cell r="B53">
            <v>1361</v>
          </cell>
          <cell r="C53" t="str">
            <v>Short-term assets</v>
          </cell>
          <cell r="D53" t="str">
            <v>Inventory</v>
          </cell>
          <cell r="E53" t="str">
            <v>Inventory provison</v>
          </cell>
          <cell r="F53" t="str">
            <v>Raw materials &amp; supplies</v>
          </cell>
          <cell r="G53" t="str">
            <v>Резерв по списанию сырья и материалов</v>
          </cell>
        </row>
        <row r="54">
          <cell r="B54">
            <v>1362</v>
          </cell>
          <cell r="C54" t="str">
            <v>Short-term assets</v>
          </cell>
          <cell r="D54" t="str">
            <v>Inventory</v>
          </cell>
          <cell r="E54" t="str">
            <v>Inventory provison</v>
          </cell>
          <cell r="F54" t="str">
            <v>Finished goods - own manufactured</v>
          </cell>
          <cell r="G54" t="str">
            <v>Резерв по списанию готовой продукции</v>
          </cell>
        </row>
        <row r="55">
          <cell r="B55">
            <v>1363</v>
          </cell>
          <cell r="C55" t="str">
            <v>Short-term assets</v>
          </cell>
          <cell r="D55" t="str">
            <v>Inventory</v>
          </cell>
          <cell r="E55" t="str">
            <v>Inventory provison</v>
          </cell>
          <cell r="F55" t="str">
            <v>Finished goods - purchased</v>
          </cell>
          <cell r="G55" t="str">
            <v>Резерв по списанию товаров</v>
          </cell>
        </row>
        <row r="56">
          <cell r="B56">
            <v>1400</v>
          </cell>
          <cell r="C56" t="str">
            <v>Short-term assets</v>
          </cell>
          <cell r="D56" t="str">
            <v>Current taxes receivable</v>
          </cell>
          <cell r="E56" t="str">
            <v>Current taxes receivable</v>
          </cell>
          <cell r="F56" t="str">
            <v>Current taxes receivable</v>
          </cell>
          <cell r="G56" t="str">
            <v>Текущие налоговые активы</v>
          </cell>
        </row>
        <row r="57">
          <cell r="B57">
            <v>1410</v>
          </cell>
          <cell r="C57" t="str">
            <v>Short-term assets</v>
          </cell>
          <cell r="D57" t="str">
            <v>Current taxes receivable</v>
          </cell>
          <cell r="E57" t="str">
            <v>Corporate income tax receivable</v>
          </cell>
          <cell r="F57" t="str">
            <v>Corporate income tax receivable</v>
          </cell>
          <cell r="G57" t="str">
            <v>Корпоративный подоходный налог</v>
          </cell>
        </row>
        <row r="58">
          <cell r="B58">
            <v>1420</v>
          </cell>
          <cell r="C58" t="str">
            <v>Short-term assets</v>
          </cell>
          <cell r="D58" t="str">
            <v>Current taxes receivable</v>
          </cell>
          <cell r="E58" t="str">
            <v>VAT receivable</v>
          </cell>
          <cell r="F58" t="str">
            <v>VAT receivable</v>
          </cell>
          <cell r="G58" t="str">
            <v>Налог на добавленную стоимость</v>
          </cell>
        </row>
        <row r="59">
          <cell r="B59">
            <v>1430</v>
          </cell>
          <cell r="C59" t="str">
            <v>Short-term assets</v>
          </cell>
          <cell r="D59" t="str">
            <v>Current taxes receivable</v>
          </cell>
          <cell r="E59" t="str">
            <v>Other taxes receivable</v>
          </cell>
          <cell r="F59" t="str">
            <v>Other taxes receivable</v>
          </cell>
          <cell r="G59" t="str">
            <v>Прочие налоги и другие обязательные платежи в бюджет</v>
          </cell>
        </row>
        <row r="60">
          <cell r="B60">
            <v>1500</v>
          </cell>
          <cell r="C60" t="str">
            <v>Short-term assets</v>
          </cell>
          <cell r="D60" t="str">
            <v>Assets held for sale</v>
          </cell>
          <cell r="E60" t="str">
            <v>Assets held for sale</v>
          </cell>
          <cell r="F60" t="str">
            <v>Assets held for sale</v>
          </cell>
          <cell r="G60" t="str">
            <v>Долгосрочные активы для продажи</v>
          </cell>
        </row>
        <row r="61">
          <cell r="B61">
            <v>1600</v>
          </cell>
          <cell r="C61" t="str">
            <v>Short-term assets</v>
          </cell>
          <cell r="D61" t="str">
            <v>Other short-term assets</v>
          </cell>
          <cell r="E61" t="str">
            <v>Other short-term assets</v>
          </cell>
          <cell r="F61" t="str">
            <v>Other short-term assets</v>
          </cell>
          <cell r="G61" t="str">
            <v>Прочие краткосрочные активы</v>
          </cell>
        </row>
        <row r="62">
          <cell r="B62">
            <v>1610</v>
          </cell>
          <cell r="C62" t="str">
            <v>Short-term assets</v>
          </cell>
          <cell r="D62" t="str">
            <v>Other short-term assets</v>
          </cell>
          <cell r="E62" t="str">
            <v>Short-term advances paid</v>
          </cell>
          <cell r="F62" t="str">
            <v>Short-term advances paid</v>
          </cell>
          <cell r="G62" t="str">
            <v>Краткосрочные авансы выданные</v>
          </cell>
        </row>
        <row r="63">
          <cell r="B63">
            <v>1620</v>
          </cell>
          <cell r="C63" t="str">
            <v>Short-term assets</v>
          </cell>
          <cell r="D63" t="str">
            <v>Other short-term assets</v>
          </cell>
          <cell r="E63" t="str">
            <v>Prepaid expenses</v>
          </cell>
          <cell r="F63" t="str">
            <v>Prepaid expenses</v>
          </cell>
          <cell r="G63" t="str">
            <v>Расходы будущих периодов</v>
          </cell>
        </row>
        <row r="64">
          <cell r="B64">
            <v>1630</v>
          </cell>
          <cell r="C64" t="str">
            <v>Short-term assets</v>
          </cell>
          <cell r="D64" t="str">
            <v>Other short-term assets</v>
          </cell>
          <cell r="E64" t="str">
            <v>Other</v>
          </cell>
          <cell r="F64" t="str">
            <v>Other</v>
          </cell>
          <cell r="G64" t="str">
            <v>Прочие краткосрочные активы</v>
          </cell>
        </row>
        <row r="65">
          <cell r="B65">
            <v>2000</v>
          </cell>
          <cell r="C65" t="str">
            <v>Long-term assets</v>
          </cell>
          <cell r="D65" t="str">
            <v>Long-term financial investments</v>
          </cell>
          <cell r="E65" t="str">
            <v>Long-term financial investments</v>
          </cell>
          <cell r="F65" t="str">
            <v>Long-term financial investments</v>
          </cell>
          <cell r="G65" t="str">
            <v>Долгосрочные финансовые инвестиции</v>
          </cell>
        </row>
        <row r="66">
          <cell r="B66">
            <v>2010</v>
          </cell>
          <cell r="C66" t="str">
            <v>Long-term assets</v>
          </cell>
          <cell r="D66" t="str">
            <v>Long-term financial investments</v>
          </cell>
          <cell r="E66" t="str">
            <v>Long-term loans - external</v>
          </cell>
          <cell r="F66" t="str">
            <v>Long-term loans</v>
          </cell>
          <cell r="G66" t="str">
            <v>Долгосрочные займы - внешние</v>
          </cell>
        </row>
        <row r="67">
          <cell r="B67">
            <v>2020</v>
          </cell>
          <cell r="C67" t="str">
            <v>Long-term assets</v>
          </cell>
          <cell r="D67" t="str">
            <v>Long-term financial investments</v>
          </cell>
          <cell r="E67" t="str">
            <v>Long-term financial securities</v>
          </cell>
          <cell r="F67" t="str">
            <v>Long-term financial securities</v>
          </cell>
          <cell r="G67" t="str">
            <v>Долгосрочные финансовые инвестиции, удерживаемые до погашения</v>
          </cell>
        </row>
        <row r="68">
          <cell r="B68">
            <v>2001</v>
          </cell>
          <cell r="C68" t="str">
            <v>Long-term assets</v>
          </cell>
          <cell r="D68" t="str">
            <v>Long-term financial investments</v>
          </cell>
          <cell r="E68" t="str">
            <v>Long-term financial investments</v>
          </cell>
          <cell r="F68" t="str">
            <v>Quoted</v>
          </cell>
          <cell r="G68" t="str">
            <v>котируемые</v>
          </cell>
        </row>
        <row r="69">
          <cell r="B69">
            <v>2022</v>
          </cell>
          <cell r="C69" t="str">
            <v>Long-term assets</v>
          </cell>
          <cell r="D69" t="str">
            <v>Long-term financial investments</v>
          </cell>
          <cell r="E69" t="str">
            <v>Long-term financial investments</v>
          </cell>
          <cell r="F69" t="str">
            <v>Unquoted</v>
          </cell>
          <cell r="G69" t="str">
            <v>некотируемые</v>
          </cell>
        </row>
        <row r="70">
          <cell r="B70">
            <v>2030</v>
          </cell>
          <cell r="C70" t="str">
            <v>Long-term assets</v>
          </cell>
          <cell r="D70" t="str">
            <v>Long-term financial investments</v>
          </cell>
          <cell r="E70" t="str">
            <v>not used</v>
          </cell>
          <cell r="F70" t="str">
            <v>not used</v>
          </cell>
          <cell r="G70" t="str">
            <v>Долгосрочные финансовые инвестиции для продажи</v>
          </cell>
        </row>
        <row r="71">
          <cell r="B71">
            <v>2040</v>
          </cell>
          <cell r="C71" t="str">
            <v>Long-term assets</v>
          </cell>
          <cell r="D71" t="str">
            <v>Long-term financial investments</v>
          </cell>
          <cell r="E71" t="str">
            <v>Other long-term financial investments</v>
          </cell>
          <cell r="F71" t="str">
            <v>Other long-term financial investments</v>
          </cell>
          <cell r="G71" t="str">
            <v>Прочие долгосрочные ифнансовые инвестиции</v>
          </cell>
        </row>
        <row r="72">
          <cell r="B72">
            <v>2100</v>
          </cell>
          <cell r="C72" t="str">
            <v>Long-term assets</v>
          </cell>
          <cell r="D72" t="str">
            <v>Long-term receivables</v>
          </cell>
          <cell r="E72" t="str">
            <v>Long-term receivables</v>
          </cell>
          <cell r="F72" t="str">
            <v>Long-term receivables</v>
          </cell>
          <cell r="G72" t="str">
            <v>Долгосрочная дебиторская задолженность</v>
          </cell>
        </row>
        <row r="73">
          <cell r="B73">
            <v>2110</v>
          </cell>
          <cell r="C73" t="str">
            <v>Long-term assets</v>
          </cell>
          <cell r="D73" t="str">
            <v>Long-term receivables</v>
          </cell>
          <cell r="E73" t="str">
            <v>Long-term receivables - customers</v>
          </cell>
          <cell r="F73" t="str">
            <v>Long-term receivables - customers</v>
          </cell>
          <cell r="G73" t="str">
            <v>Долгосрочная дебиторская задолженность покупатетелей и заказчиков</v>
          </cell>
        </row>
        <row r="74">
          <cell r="B74">
            <v>2120</v>
          </cell>
          <cell r="C74" t="str">
            <v>Long-term assets</v>
          </cell>
          <cell r="D74" t="str">
            <v>Long-term receivables</v>
          </cell>
          <cell r="E74" t="str">
            <v>Long-term receivables - subsidiaries</v>
          </cell>
          <cell r="F74" t="str">
            <v>Long-term receivables - subsidiaries</v>
          </cell>
          <cell r="G74" t="str">
            <v>Долгосрочная дебиторская задолженность дочерних организаций</v>
          </cell>
        </row>
        <row r="75">
          <cell r="B75">
            <v>2130</v>
          </cell>
          <cell r="C75" t="str">
            <v>Long-term assets</v>
          </cell>
          <cell r="D75" t="str">
            <v>Long-term receivables</v>
          </cell>
          <cell r="E75" t="str">
            <v>Long-term receivables - associate co's</v>
          </cell>
          <cell r="F75" t="str">
            <v>Long-term receivables - associate co's</v>
          </cell>
          <cell r="G75" t="str">
            <v>Долгосрочная дебиторская задолженность ассоциированных и совместных организаций</v>
          </cell>
        </row>
        <row r="76">
          <cell r="B76">
            <v>2140</v>
          </cell>
          <cell r="C76" t="str">
            <v>Long-term assets</v>
          </cell>
          <cell r="D76" t="str">
            <v>Long-term receivables</v>
          </cell>
          <cell r="E76" t="str">
            <v>Long-term receivables - branch</v>
          </cell>
          <cell r="F76" t="str">
            <v>Long-term receivables - branch</v>
          </cell>
          <cell r="G76" t="str">
            <v>Долгосрочная дебиторская задолженность филиалов и структурных подразделений</v>
          </cell>
        </row>
        <row r="77">
          <cell r="B77">
            <v>2150</v>
          </cell>
          <cell r="C77" t="str">
            <v>Long-term assets</v>
          </cell>
          <cell r="D77" t="str">
            <v>Long-term receivables</v>
          </cell>
          <cell r="E77" t="str">
            <v>Long-term employee receivable</v>
          </cell>
          <cell r="F77" t="str">
            <v>Long-term employee receivable</v>
          </cell>
          <cell r="G77" t="str">
            <v>Долгосрочная дебиторская задолженность работников</v>
          </cell>
        </row>
        <row r="78">
          <cell r="B78">
            <v>2151</v>
          </cell>
          <cell r="C78" t="str">
            <v>Long-term assets</v>
          </cell>
          <cell r="D78" t="str">
            <v>Long-term receivables</v>
          </cell>
          <cell r="E78" t="str">
            <v>Long-term receivables</v>
          </cell>
          <cell r="F78" t="str">
            <v>Employee advances</v>
          </cell>
          <cell r="G78" t="str">
            <v>Долгосрочная задолженность подотчетных лиц</v>
          </cell>
        </row>
        <row r="79">
          <cell r="B79">
            <v>2152</v>
          </cell>
          <cell r="C79" t="str">
            <v>Long-term assets</v>
          </cell>
          <cell r="D79" t="str">
            <v>Long-term receivables</v>
          </cell>
          <cell r="E79" t="str">
            <v>Long-term receivables</v>
          </cell>
          <cell r="F79" t="str">
            <v>Employee loans</v>
          </cell>
          <cell r="G79" t="str">
            <v>Задолженность по выплаченной заработной плате</v>
          </cell>
        </row>
        <row r="80">
          <cell r="B80">
            <v>2153</v>
          </cell>
          <cell r="C80" t="str">
            <v>Long-term assets</v>
          </cell>
          <cell r="D80" t="str">
            <v>Long-term receivables</v>
          </cell>
          <cell r="E80" t="str">
            <v>Long-term receivables</v>
          </cell>
          <cell r="F80" t="str">
            <v>Employee receivables</v>
          </cell>
          <cell r="G80" t="str">
            <v>Долгосрочная задолженность по предоставленным работникам займам</v>
          </cell>
        </row>
        <row r="81">
          <cell r="B81">
            <v>2160</v>
          </cell>
          <cell r="C81" t="str">
            <v>Long-term assets</v>
          </cell>
          <cell r="D81" t="str">
            <v>Long-term receivables</v>
          </cell>
          <cell r="E81" t="str">
            <v>Long-term lease receivables</v>
          </cell>
          <cell r="F81" t="str">
            <v>Long-term lease receivables</v>
          </cell>
          <cell r="G81" t="str">
            <v>Долгосрочная дебиторская задолженность по аренде</v>
          </cell>
        </row>
        <row r="82">
          <cell r="B82">
            <v>2170</v>
          </cell>
          <cell r="C82" t="str">
            <v>Long-term assets</v>
          </cell>
          <cell r="D82" t="str">
            <v>Long-term receivables</v>
          </cell>
          <cell r="E82" t="str">
            <v>Long-term interest receivables</v>
          </cell>
          <cell r="F82" t="str">
            <v>Long-term interest receivables</v>
          </cell>
          <cell r="G82" t="str">
            <v>Долгосрочные вознаграждения к получению</v>
          </cell>
        </row>
        <row r="83">
          <cell r="B83">
            <v>2180</v>
          </cell>
          <cell r="C83" t="str">
            <v>Long-term assets</v>
          </cell>
          <cell r="D83" t="str">
            <v>Long-term receivables</v>
          </cell>
          <cell r="E83" t="str">
            <v>Other long-term receivables</v>
          </cell>
          <cell r="F83" t="str">
            <v>Other long-term receivables</v>
          </cell>
          <cell r="G83" t="str">
            <v>Прочая долгосрочная дебиторская задолженность</v>
          </cell>
        </row>
        <row r="84">
          <cell r="B84">
            <v>2181</v>
          </cell>
          <cell r="C84" t="str">
            <v>Long-term assets</v>
          </cell>
          <cell r="D84" t="str">
            <v>Long-term receivables</v>
          </cell>
          <cell r="E84" t="str">
            <v>Other long-term receivables</v>
          </cell>
          <cell r="F84" t="str">
            <v>Supplier receivables</v>
          </cell>
          <cell r="G84" t="str">
            <v>Задолженность по возвратам ТМЗ поставщикам</v>
          </cell>
        </row>
        <row r="85">
          <cell r="B85">
            <v>2182</v>
          </cell>
          <cell r="C85" t="str">
            <v>Long-term assets</v>
          </cell>
          <cell r="D85" t="str">
            <v>Long-term receivables</v>
          </cell>
          <cell r="E85" t="str">
            <v>Other long-term receivables</v>
          </cell>
          <cell r="F85" t="str">
            <v>Claims receivable</v>
          </cell>
          <cell r="G85" t="str">
            <v>Долгосрочная задолженность по претензиям</v>
          </cell>
        </row>
        <row r="86">
          <cell r="B86">
            <v>2183</v>
          </cell>
          <cell r="C86" t="str">
            <v>Long-term assets</v>
          </cell>
          <cell r="D86" t="str">
            <v>Long-term receivables</v>
          </cell>
          <cell r="E86" t="str">
            <v>Other long-term receivables</v>
          </cell>
          <cell r="F86" t="str">
            <v>not used</v>
          </cell>
          <cell r="G86" t="str">
            <v>Задолженность по выявленным недостачам ТМЗ</v>
          </cell>
        </row>
        <row r="87">
          <cell r="B87">
            <v>2184</v>
          </cell>
          <cell r="C87" t="str">
            <v>Long-term assets</v>
          </cell>
          <cell r="D87" t="str">
            <v>Long-term receivables</v>
          </cell>
          <cell r="E87" t="str">
            <v>Other long-term receivables</v>
          </cell>
          <cell r="F87" t="str">
            <v>Other receivables</v>
          </cell>
          <cell r="G87" t="str">
            <v>Прочая долгосрочная дебиторская задолженность</v>
          </cell>
        </row>
        <row r="88">
          <cell r="B88">
            <v>2200</v>
          </cell>
          <cell r="C88" t="str">
            <v>Long-term assets</v>
          </cell>
          <cell r="D88" t="str">
            <v>Investment in associates &amp; subsidiaries</v>
          </cell>
          <cell r="E88" t="str">
            <v>Investment in associates &amp; subsidiaries</v>
          </cell>
          <cell r="F88" t="str">
            <v>Investment in associates &amp; subsidiaries</v>
          </cell>
          <cell r="G88" t="str">
            <v>Инвестиции, учитываемые методом долевого участия</v>
          </cell>
        </row>
        <row r="89">
          <cell r="B89">
            <v>2210</v>
          </cell>
          <cell r="C89" t="str">
            <v>Long-term assets</v>
          </cell>
          <cell r="D89" t="str">
            <v>Investment in associates &amp; subsidiaries</v>
          </cell>
          <cell r="E89" t="str">
            <v>Investment in associates</v>
          </cell>
          <cell r="F89" t="str">
            <v>Investment in associates</v>
          </cell>
          <cell r="G89" t="str">
            <v>Инвестиции в дочерние организации</v>
          </cell>
        </row>
        <row r="90">
          <cell r="B90">
            <v>2220</v>
          </cell>
          <cell r="C90" t="str">
            <v>Long-term assets</v>
          </cell>
          <cell r="D90" t="str">
            <v>Investment in associates &amp; subsidiaries</v>
          </cell>
          <cell r="E90" t="str">
            <v>Investment in subsidiaries</v>
          </cell>
          <cell r="F90" t="str">
            <v>Investment in subsidiaries</v>
          </cell>
          <cell r="G90" t="str">
            <v>Инвестиции в ассоциированные организации</v>
          </cell>
        </row>
        <row r="91">
          <cell r="B91">
            <v>2200</v>
          </cell>
          <cell r="C91" t="str">
            <v>Long-term assets</v>
          </cell>
          <cell r="D91" t="str">
            <v>Investment in real estate</v>
          </cell>
          <cell r="E91" t="str">
            <v>Investment in real estate</v>
          </cell>
          <cell r="F91" t="str">
            <v>Investment in real estate</v>
          </cell>
          <cell r="G91" t="str">
            <v>Инвестиционная недвижимость</v>
          </cell>
        </row>
        <row r="92">
          <cell r="B92">
            <v>2310</v>
          </cell>
          <cell r="C92" t="str">
            <v>Long-term assets</v>
          </cell>
          <cell r="D92" t="str">
            <v>Investment in real estate</v>
          </cell>
          <cell r="E92" t="str">
            <v>Investment in real estate</v>
          </cell>
          <cell r="F92" t="str">
            <v>Investment in real estate</v>
          </cell>
          <cell r="G92" t="str">
            <v>Инвестиционная недвижимость</v>
          </cell>
        </row>
        <row r="93">
          <cell r="B93">
            <v>2400</v>
          </cell>
          <cell r="C93" t="str">
            <v>Long-term assets</v>
          </cell>
          <cell r="D93" t="str">
            <v>Tangible fixed assets</v>
          </cell>
          <cell r="E93" t="str">
            <v>Tangible fixed assets</v>
          </cell>
          <cell r="F93" t="str">
            <v>Tangible fixed assets</v>
          </cell>
          <cell r="G93" t="str">
            <v>Основные средства</v>
          </cell>
        </row>
        <row r="94">
          <cell r="B94">
            <v>2400</v>
          </cell>
          <cell r="C94" t="str">
            <v>Long-term assets</v>
          </cell>
          <cell r="D94" t="str">
            <v>Tangible fixed assets</v>
          </cell>
          <cell r="E94" t="str">
            <v>Tangible fixed assets</v>
          </cell>
          <cell r="F94" t="str">
            <v>Tangible fixed assets</v>
          </cell>
          <cell r="G94" t="str">
            <v>Основные средства</v>
          </cell>
        </row>
        <row r="95">
          <cell r="B95">
            <v>2401</v>
          </cell>
          <cell r="C95" t="str">
            <v>Long-term assets</v>
          </cell>
          <cell r="D95" t="str">
            <v>Tangible fixed assets</v>
          </cell>
          <cell r="E95" t="str">
            <v>Tangible fixed assets</v>
          </cell>
          <cell r="F95" t="str">
            <v>Land</v>
          </cell>
          <cell r="G95" t="str">
            <v>Земля</v>
          </cell>
        </row>
        <row r="96">
          <cell r="B96">
            <v>2402</v>
          </cell>
          <cell r="C96" t="str">
            <v>Long-term assets</v>
          </cell>
          <cell r="D96" t="str">
            <v>Tangible fixed assets</v>
          </cell>
          <cell r="E96" t="str">
            <v>Tangible fixed assets</v>
          </cell>
          <cell r="F96" t="str">
            <v>Buildings</v>
          </cell>
          <cell r="G96" t="str">
            <v>Здания и сооружения</v>
          </cell>
        </row>
        <row r="97">
          <cell r="B97">
            <v>2403</v>
          </cell>
          <cell r="C97" t="str">
            <v>Long-term assets</v>
          </cell>
          <cell r="D97" t="str">
            <v>Tangible fixed assets</v>
          </cell>
          <cell r="E97" t="str">
            <v>Tangible fixed assets</v>
          </cell>
          <cell r="F97" t="str">
            <v>Plant &amp; equipment</v>
          </cell>
          <cell r="G97" t="str">
            <v>Заводы и оборудования</v>
          </cell>
        </row>
        <row r="98">
          <cell r="B98">
            <v>2404</v>
          </cell>
          <cell r="C98" t="str">
            <v>Long-term assets</v>
          </cell>
          <cell r="D98" t="str">
            <v>Tangible fixed assets</v>
          </cell>
          <cell r="E98" t="str">
            <v>Tangible fixed assets</v>
          </cell>
          <cell r="F98" t="str">
            <v>Motor vehicles</v>
          </cell>
          <cell r="G98" t="str">
            <v>Транспортные средства</v>
          </cell>
        </row>
        <row r="99">
          <cell r="B99">
            <v>2405</v>
          </cell>
          <cell r="C99" t="str">
            <v>Long-term assets</v>
          </cell>
          <cell r="D99" t="str">
            <v>Tangible fixed assets</v>
          </cell>
          <cell r="E99" t="str">
            <v>Tangible fixed assets</v>
          </cell>
          <cell r="F99" t="str">
            <v>Furniture &amp; fixtures</v>
          </cell>
          <cell r="G99" t="str">
            <v>Мебель и офисное оборудование</v>
          </cell>
        </row>
        <row r="100">
          <cell r="B100">
            <v>2406</v>
          </cell>
          <cell r="C100" t="str">
            <v>Long-term assets</v>
          </cell>
          <cell r="D100" t="str">
            <v>Tangible fixed assets</v>
          </cell>
          <cell r="E100" t="str">
            <v>Tangible fixed assets</v>
          </cell>
          <cell r="F100" t="str">
            <v>Computer equipment</v>
          </cell>
          <cell r="G100" t="str">
            <v>Компьютерное оборудование и оргтехника</v>
          </cell>
        </row>
        <row r="101">
          <cell r="B101">
            <v>2407</v>
          </cell>
          <cell r="C101" t="str">
            <v>Long-term assets</v>
          </cell>
          <cell r="D101" t="str">
            <v>Tangible fixed assets</v>
          </cell>
          <cell r="E101" t="str">
            <v>Tangible fixed assets</v>
          </cell>
          <cell r="F101" t="str">
            <v>Assets under construction</v>
          </cell>
          <cell r="G101" t="str">
            <v>Незавершенное строительство</v>
          </cell>
        </row>
        <row r="102">
          <cell r="B102">
            <v>2408</v>
          </cell>
          <cell r="C102" t="str">
            <v>Long-term assets</v>
          </cell>
          <cell r="D102" t="str">
            <v>Tangible fixed assets</v>
          </cell>
          <cell r="E102" t="str">
            <v>Tangible fixed assets</v>
          </cell>
          <cell r="F102" t="str">
            <v>Mining development</v>
          </cell>
          <cell r="G102" t="str">
            <v>Разработка месторождений</v>
          </cell>
        </row>
        <row r="103">
          <cell r="B103">
            <v>2409</v>
          </cell>
          <cell r="C103" t="str">
            <v>Long-term assets</v>
          </cell>
          <cell r="D103" t="str">
            <v>Tangible fixed assets</v>
          </cell>
          <cell r="E103" t="str">
            <v>Tangible fixed assets</v>
          </cell>
          <cell r="F103" t="str">
            <v>Other</v>
          </cell>
          <cell r="G103" t="str">
            <v>Прочее</v>
          </cell>
        </row>
        <row r="104">
          <cell r="B104">
            <v>2410</v>
          </cell>
          <cell r="C104" t="str">
            <v>Long-term assets</v>
          </cell>
          <cell r="D104" t="str">
            <v>Tangible fixed assets</v>
          </cell>
          <cell r="E104" t="str">
            <v>Depreciation of tangible fixed assets</v>
          </cell>
          <cell r="F104" t="str">
            <v>Depreciation of tangible fixed assets</v>
          </cell>
          <cell r="G104" t="str">
            <v>Износ основных средств</v>
          </cell>
        </row>
        <row r="105">
          <cell r="B105">
            <v>2411</v>
          </cell>
          <cell r="C105" t="str">
            <v>Long-term assets</v>
          </cell>
          <cell r="D105" t="str">
            <v>Tangible fixed assets</v>
          </cell>
          <cell r="E105" t="str">
            <v>Depreciation of tangible fixed assets</v>
          </cell>
          <cell r="F105" t="str">
            <v>Buildings</v>
          </cell>
          <cell r="G105" t="str">
            <v>Земля</v>
          </cell>
        </row>
        <row r="106">
          <cell r="B106">
            <v>2412</v>
          </cell>
          <cell r="C106" t="str">
            <v>Long-term assets</v>
          </cell>
          <cell r="D106" t="str">
            <v>Tangible fixed assets</v>
          </cell>
          <cell r="E106" t="str">
            <v>Depreciation of tangible fixed assets</v>
          </cell>
          <cell r="F106" t="str">
            <v>Plant &amp; equipment</v>
          </cell>
          <cell r="G106" t="str">
            <v>Здания и сооружения</v>
          </cell>
        </row>
        <row r="107">
          <cell r="B107">
            <v>2413</v>
          </cell>
          <cell r="C107" t="str">
            <v>Long-term assets</v>
          </cell>
          <cell r="D107" t="str">
            <v>Tangible fixed assets</v>
          </cell>
          <cell r="E107" t="str">
            <v>Depreciation of tangible fixed assets</v>
          </cell>
          <cell r="F107" t="str">
            <v>Motor vehicles</v>
          </cell>
          <cell r="G107" t="str">
            <v>Заводы и оборудования</v>
          </cell>
        </row>
        <row r="108">
          <cell r="B108">
            <v>2414</v>
          </cell>
          <cell r="C108" t="str">
            <v>Long-term assets</v>
          </cell>
          <cell r="D108" t="str">
            <v>Tangible fixed assets</v>
          </cell>
          <cell r="E108" t="str">
            <v>Depreciation of tangible fixed assets</v>
          </cell>
          <cell r="F108" t="str">
            <v>Furniture &amp; fixtures</v>
          </cell>
          <cell r="G108" t="str">
            <v>Транспортные средства</v>
          </cell>
        </row>
        <row r="109">
          <cell r="B109">
            <v>2415</v>
          </cell>
          <cell r="C109" t="str">
            <v>Long-term assets</v>
          </cell>
          <cell r="D109" t="str">
            <v>Tangible fixed assets</v>
          </cell>
          <cell r="E109" t="str">
            <v>Depreciation of tangible fixed assets</v>
          </cell>
          <cell r="F109" t="str">
            <v>Computer equipment</v>
          </cell>
          <cell r="G109" t="str">
            <v>Мебель и офисное оборудование</v>
          </cell>
        </row>
        <row r="110">
          <cell r="B110">
            <v>2416</v>
          </cell>
          <cell r="C110" t="str">
            <v>Long-term assets</v>
          </cell>
          <cell r="D110" t="str">
            <v>Tangible fixed assets</v>
          </cell>
          <cell r="E110" t="str">
            <v>Depreciation of tangible fixed assets</v>
          </cell>
          <cell r="F110" t="str">
            <v>not used</v>
          </cell>
          <cell r="G110" t="str">
            <v>Компьютерное оборудование и оргтехника</v>
          </cell>
        </row>
        <row r="111">
          <cell r="B111">
            <v>2417</v>
          </cell>
          <cell r="C111" t="str">
            <v>Long-term assets</v>
          </cell>
          <cell r="D111" t="str">
            <v>Tangible fixed assets</v>
          </cell>
          <cell r="E111" t="str">
            <v>Depreciation of tangible fixed assets</v>
          </cell>
          <cell r="F111" t="str">
            <v>Mining development</v>
          </cell>
          <cell r="G111" t="str">
            <v>Незавершенное строительство</v>
          </cell>
        </row>
        <row r="112">
          <cell r="B112">
            <v>2418</v>
          </cell>
          <cell r="C112" t="str">
            <v>Long-term assets</v>
          </cell>
          <cell r="D112" t="str">
            <v>Tangible fixed assets</v>
          </cell>
          <cell r="E112" t="str">
            <v>Depreciation of tangible fixed assets</v>
          </cell>
          <cell r="F112" t="str">
            <v>Other</v>
          </cell>
          <cell r="G112" t="str">
            <v>Разработка месторождений</v>
          </cell>
        </row>
        <row r="113">
          <cell r="B113">
            <v>2500</v>
          </cell>
          <cell r="C113" t="str">
            <v>Long-term assets</v>
          </cell>
          <cell r="D113" t="str">
            <v>Biological assets</v>
          </cell>
          <cell r="E113" t="str">
            <v>Biological assets</v>
          </cell>
          <cell r="F113" t="str">
            <v>Biological assets</v>
          </cell>
          <cell r="G113" t="str">
            <v>Прочее</v>
          </cell>
        </row>
        <row r="114">
          <cell r="B114">
            <v>2600</v>
          </cell>
          <cell r="C114" t="str">
            <v>Long-term assets</v>
          </cell>
          <cell r="D114" t="str">
            <v>Exploration assets</v>
          </cell>
          <cell r="E114" t="str">
            <v>Exploration assets</v>
          </cell>
          <cell r="F114" t="str">
            <v>Exploration assets</v>
          </cell>
          <cell r="G114" t="str">
            <v>Разведочные и оценочные активы</v>
          </cell>
        </row>
        <row r="115">
          <cell r="B115">
            <v>2700</v>
          </cell>
          <cell r="C115" t="str">
            <v>Long-term assets</v>
          </cell>
          <cell r="D115" t="str">
            <v>Intangible assets</v>
          </cell>
          <cell r="E115" t="str">
            <v>Intangible assets</v>
          </cell>
          <cell r="F115" t="str">
            <v>Intangible assets</v>
          </cell>
          <cell r="G115" t="str">
            <v>Нематериальные активы</v>
          </cell>
        </row>
        <row r="116">
          <cell r="B116">
            <v>2710</v>
          </cell>
          <cell r="C116" t="str">
            <v>Long-term assets</v>
          </cell>
          <cell r="D116" t="str">
            <v>Intangible assets</v>
          </cell>
          <cell r="E116" t="str">
            <v>Goodwill</v>
          </cell>
          <cell r="F116" t="str">
            <v>Goodwill</v>
          </cell>
          <cell r="G116" t="str">
            <v>Гудвилл</v>
          </cell>
        </row>
        <row r="117">
          <cell r="B117">
            <v>2720</v>
          </cell>
          <cell r="C117" t="str">
            <v>Long-term assets</v>
          </cell>
          <cell r="D117" t="str">
            <v>Intangible assets</v>
          </cell>
          <cell r="E117" t="str">
            <v>Amortisation of goodwill</v>
          </cell>
          <cell r="F117" t="str">
            <v>Amortisation of goodwill</v>
          </cell>
          <cell r="G117" t="str">
            <v>Амортизация гудвилла</v>
          </cell>
        </row>
        <row r="118">
          <cell r="B118">
            <v>2730</v>
          </cell>
          <cell r="C118" t="str">
            <v>Long-term assets</v>
          </cell>
          <cell r="D118" t="str">
            <v>Intangible assets</v>
          </cell>
          <cell r="E118" t="str">
            <v>Other intangibles</v>
          </cell>
          <cell r="F118" t="str">
            <v>Other intangibles</v>
          </cell>
          <cell r="G118" t="str">
            <v>Прочие нематериальные активы</v>
          </cell>
        </row>
        <row r="119">
          <cell r="B119">
            <v>2740</v>
          </cell>
          <cell r="C119" t="str">
            <v>Long-term assets</v>
          </cell>
          <cell r="D119" t="str">
            <v>Intangible assets</v>
          </cell>
          <cell r="E119" t="str">
            <v>Amortisation of other intangibles</v>
          </cell>
          <cell r="F119" t="str">
            <v>Amortisation of other intangibles</v>
          </cell>
          <cell r="G119" t="str">
            <v>Амортизация прочих нематериальных активов</v>
          </cell>
        </row>
        <row r="120">
          <cell r="B120">
            <v>2800</v>
          </cell>
          <cell r="C120" t="str">
            <v>Long-term assets</v>
          </cell>
          <cell r="D120" t="str">
            <v>Deferred taxes</v>
          </cell>
          <cell r="E120" t="str">
            <v>Deferred taxes</v>
          </cell>
          <cell r="F120" t="str">
            <v>Deferred taxes</v>
          </cell>
          <cell r="G120" t="str">
            <v>Отложенные налоговые активы</v>
          </cell>
        </row>
        <row r="121">
          <cell r="B121">
            <v>2810</v>
          </cell>
          <cell r="C121" t="str">
            <v>Long-term assets</v>
          </cell>
          <cell r="D121" t="str">
            <v>Deferred taxes</v>
          </cell>
          <cell r="E121" t="str">
            <v>Deferred corporate taxes</v>
          </cell>
          <cell r="F121" t="str">
            <v>Deferred corporate taxes</v>
          </cell>
          <cell r="G121" t="str">
            <v>Отложенный корпоративный подоходный налог</v>
          </cell>
        </row>
        <row r="122">
          <cell r="B122">
            <v>2900</v>
          </cell>
          <cell r="C122" t="str">
            <v>Long-term assets</v>
          </cell>
          <cell r="D122" t="str">
            <v>Other long-term assets</v>
          </cell>
          <cell r="E122" t="str">
            <v>Other long-term assets</v>
          </cell>
          <cell r="F122" t="str">
            <v>Other long-term assets</v>
          </cell>
          <cell r="G122" t="str">
            <v>Прочие долгосрочные активы</v>
          </cell>
        </row>
        <row r="123">
          <cell r="B123">
            <v>2910</v>
          </cell>
          <cell r="C123" t="str">
            <v>Long-term assets</v>
          </cell>
          <cell r="D123" t="str">
            <v>Other long-term assets</v>
          </cell>
          <cell r="E123" t="str">
            <v>Long-term advances</v>
          </cell>
          <cell r="F123" t="str">
            <v>Long-term advances</v>
          </cell>
          <cell r="G123" t="str">
            <v>Долгосрочные авансы выданные</v>
          </cell>
        </row>
        <row r="124">
          <cell r="B124">
            <v>2920</v>
          </cell>
          <cell r="C124" t="str">
            <v>Long-term assets</v>
          </cell>
          <cell r="D124" t="str">
            <v>Other long-term assets</v>
          </cell>
          <cell r="E124" t="str">
            <v>Long-term prepaid expenses</v>
          </cell>
          <cell r="F124" t="str">
            <v>Long-term prepaid expenses</v>
          </cell>
          <cell r="G124" t="str">
            <v>Долгосрочные расходы будущих периодов</v>
          </cell>
        </row>
        <row r="125">
          <cell r="B125">
            <v>2930</v>
          </cell>
          <cell r="C125" t="str">
            <v>Long-term assets</v>
          </cell>
          <cell r="D125" t="str">
            <v>Other long-term assets</v>
          </cell>
          <cell r="E125" t="str">
            <v>Assets under construction</v>
          </cell>
          <cell r="F125" t="str">
            <v>Assets under construction</v>
          </cell>
          <cell r="G125" t="str">
            <v>Незавершенное строительство</v>
          </cell>
        </row>
        <row r="126">
          <cell r="B126">
            <v>2940</v>
          </cell>
          <cell r="C126" t="str">
            <v>Long-term assets</v>
          </cell>
          <cell r="D126" t="str">
            <v>Other long-term assets</v>
          </cell>
          <cell r="E126" t="str">
            <v>Other</v>
          </cell>
          <cell r="F126" t="str">
            <v>Other</v>
          </cell>
          <cell r="G126" t="str">
            <v>Прочие долгосрочные активы</v>
          </cell>
        </row>
        <row r="127">
          <cell r="B127">
            <v>3000</v>
          </cell>
          <cell r="C127" t="str">
            <v>Short-term liabilities</v>
          </cell>
          <cell r="D127" t="str">
            <v>Short-term financial liabilities</v>
          </cell>
          <cell r="E127" t="str">
            <v>Short-term financial liabilities</v>
          </cell>
          <cell r="F127" t="str">
            <v>Short-term financial liabilities</v>
          </cell>
          <cell r="G127" t="str">
            <v>Краткосрочные финансовые обязательства</v>
          </cell>
        </row>
        <row r="128">
          <cell r="B128">
            <v>3010</v>
          </cell>
          <cell r="C128" t="str">
            <v>Short-term liabilities</v>
          </cell>
          <cell r="D128" t="str">
            <v>Short-term financial liabilities</v>
          </cell>
          <cell r="E128" t="str">
            <v>Short-term bank loans</v>
          </cell>
          <cell r="F128" t="str">
            <v>Short-term bank loans</v>
          </cell>
          <cell r="G128" t="str">
            <v>Краткосрочные банковские займы</v>
          </cell>
        </row>
        <row r="129">
          <cell r="B129">
            <v>3020</v>
          </cell>
          <cell r="C129" t="str">
            <v>Short-term liabilities</v>
          </cell>
          <cell r="D129" t="str">
            <v>Short-term financial liabilities</v>
          </cell>
          <cell r="E129" t="str">
            <v>Short-term non-bank loans</v>
          </cell>
          <cell r="F129" t="str">
            <v>Short-term non-bank loans</v>
          </cell>
          <cell r="G129" t="str">
            <v>Краткосрочные внебанковские займы</v>
          </cell>
        </row>
        <row r="130">
          <cell r="B130">
            <v>3021</v>
          </cell>
          <cell r="C130" t="str">
            <v>Short-term liabilities</v>
          </cell>
          <cell r="D130" t="str">
            <v>Short-term financial liabilities</v>
          </cell>
          <cell r="E130" t="str">
            <v>Short-term non-bank loans</v>
          </cell>
          <cell r="F130" t="str">
            <v xml:space="preserve">External </v>
          </cell>
          <cell r="G130" t="str">
            <v>внешние</v>
          </cell>
        </row>
        <row r="131">
          <cell r="B131">
            <v>3022</v>
          </cell>
          <cell r="C131" t="str">
            <v>Short-term liabilities</v>
          </cell>
          <cell r="D131" t="str">
            <v>Short-term financial liabilities</v>
          </cell>
          <cell r="E131" t="str">
            <v>Short-term non-bank loans</v>
          </cell>
          <cell r="F131" t="str">
            <v>Inter-group</v>
          </cell>
          <cell r="G131" t="str">
            <v>внутригрупповые</v>
          </cell>
        </row>
        <row r="132">
          <cell r="B132">
            <v>3030</v>
          </cell>
          <cell r="C132" t="str">
            <v>Short-term liabilities</v>
          </cell>
          <cell r="D132" t="str">
            <v>Short-term financial liabilities</v>
          </cell>
          <cell r="E132" t="str">
            <v>Short-term dividend payable</v>
          </cell>
          <cell r="F132" t="str">
            <v>Short-term dividend payable</v>
          </cell>
          <cell r="G132" t="str">
            <v>Краткосрочная кредиторская задолженность по дивидендам и доходам участников</v>
          </cell>
        </row>
        <row r="133">
          <cell r="B133">
            <v>3040</v>
          </cell>
          <cell r="C133" t="str">
            <v>Short-term liabilities</v>
          </cell>
          <cell r="D133" t="str">
            <v>Short-term financial liabilities</v>
          </cell>
          <cell r="E133" t="str">
            <v>Long-term financial liabilities - current element</v>
          </cell>
          <cell r="F133" t="str">
            <v>Long-term financial liabilities - current element</v>
          </cell>
          <cell r="G133" t="str">
            <v>Текущая часть долгосрочных финансовых обязательств</v>
          </cell>
        </row>
        <row r="134">
          <cell r="B134">
            <v>3050</v>
          </cell>
          <cell r="C134" t="str">
            <v>Short-term liabilities</v>
          </cell>
          <cell r="D134" t="str">
            <v>Short-term financial liabilities</v>
          </cell>
          <cell r="E134" t="str">
            <v>Short-term financial liability other</v>
          </cell>
          <cell r="F134" t="str">
            <v>Short-term financial liability other</v>
          </cell>
          <cell r="G134" t="str">
            <v>Прочие краткосрочные финансовые обязательства</v>
          </cell>
        </row>
        <row r="135">
          <cell r="B135">
            <v>3100</v>
          </cell>
          <cell r="C135" t="str">
            <v>Short-term liabilities</v>
          </cell>
          <cell r="D135" t="str">
            <v>Tax liabilities</v>
          </cell>
          <cell r="E135" t="str">
            <v>Tax liabilities</v>
          </cell>
          <cell r="F135" t="str">
            <v>Tax liabilities</v>
          </cell>
          <cell r="G135" t="str">
            <v>Обязательства по налогам</v>
          </cell>
        </row>
        <row r="136">
          <cell r="B136">
            <v>3110</v>
          </cell>
          <cell r="C136" t="str">
            <v>Short-term liabilities</v>
          </cell>
          <cell r="D136" t="str">
            <v>Tax liabilities</v>
          </cell>
          <cell r="E136" t="str">
            <v>Corporate income tax payable</v>
          </cell>
          <cell r="F136" t="str">
            <v>Corporate income tax payable</v>
          </cell>
          <cell r="G136" t="str">
            <v>Корпоративный подоходный налог подлежащий уплате</v>
          </cell>
        </row>
        <row r="137">
          <cell r="B137">
            <v>3120</v>
          </cell>
          <cell r="C137" t="str">
            <v>Short-term liabilities</v>
          </cell>
          <cell r="D137" t="str">
            <v>Tax liabilities</v>
          </cell>
          <cell r="E137" t="str">
            <v>Employee taxes payable</v>
          </cell>
          <cell r="F137" t="str">
            <v>Employee taxes payable</v>
          </cell>
          <cell r="G137" t="str">
            <v>Индивидуальный подоходный налог</v>
          </cell>
        </row>
        <row r="138">
          <cell r="B138">
            <v>3130</v>
          </cell>
          <cell r="C138" t="str">
            <v>Short-term liabilities</v>
          </cell>
          <cell r="D138" t="str">
            <v>Tax liabilities</v>
          </cell>
          <cell r="E138" t="str">
            <v>VAT payable</v>
          </cell>
          <cell r="F138" t="str">
            <v>VAT payable</v>
          </cell>
          <cell r="G138" t="str">
            <v>Налог на добавленную стоимость</v>
          </cell>
        </row>
        <row r="139">
          <cell r="B139">
            <v>3140</v>
          </cell>
          <cell r="C139" t="str">
            <v>Short-term liabilities</v>
          </cell>
          <cell r="D139" t="str">
            <v>Tax liabilities</v>
          </cell>
          <cell r="E139" t="str">
            <v>Excise tax payable</v>
          </cell>
          <cell r="F139" t="str">
            <v>Excise tax payable</v>
          </cell>
          <cell r="G139" t="str">
            <v>Акцизы</v>
          </cell>
        </row>
        <row r="140">
          <cell r="B140">
            <v>3150</v>
          </cell>
          <cell r="C140" t="str">
            <v>Short-term liabilities</v>
          </cell>
          <cell r="D140" t="str">
            <v>Tax liabilities</v>
          </cell>
          <cell r="E140" t="str">
            <v>Social taxes payable</v>
          </cell>
          <cell r="F140" t="str">
            <v>Social taxes payable</v>
          </cell>
          <cell r="G140" t="str">
            <v>Социальный налог</v>
          </cell>
        </row>
        <row r="141">
          <cell r="B141">
            <v>3160</v>
          </cell>
          <cell r="C141" t="str">
            <v>Short-term liabilities</v>
          </cell>
          <cell r="D141" t="str">
            <v>Tax liabilities</v>
          </cell>
          <cell r="E141" t="str">
            <v>Land tax payable</v>
          </cell>
          <cell r="F141" t="str">
            <v>Land tax payable</v>
          </cell>
          <cell r="G141" t="str">
            <v>Земельный налог</v>
          </cell>
        </row>
        <row r="142">
          <cell r="B142">
            <v>3170</v>
          </cell>
          <cell r="C142" t="str">
            <v>Short-term liabilities</v>
          </cell>
          <cell r="D142" t="str">
            <v>Tax liabilities</v>
          </cell>
          <cell r="E142" t="str">
            <v>Vehicle tax payable</v>
          </cell>
          <cell r="F142" t="str">
            <v>Vehicle tax payable</v>
          </cell>
          <cell r="G142" t="str">
            <v>Налог на транспортные средства</v>
          </cell>
        </row>
        <row r="143">
          <cell r="B143">
            <v>3180</v>
          </cell>
          <cell r="C143" t="str">
            <v>Short-term liabilities</v>
          </cell>
          <cell r="D143" t="str">
            <v>Tax liabilities</v>
          </cell>
          <cell r="E143" t="str">
            <v>Property tax payable</v>
          </cell>
          <cell r="F143" t="str">
            <v>Property tax payable</v>
          </cell>
          <cell r="G143" t="str">
            <v>Налог на имущество</v>
          </cell>
        </row>
        <row r="144">
          <cell r="B144">
            <v>3190</v>
          </cell>
          <cell r="C144" t="str">
            <v>Short-term liabilities</v>
          </cell>
          <cell r="D144" t="str">
            <v>Tax liabilities</v>
          </cell>
          <cell r="E144" t="str">
            <v>Other taxes payable</v>
          </cell>
          <cell r="F144" t="str">
            <v>Other taxes payable</v>
          </cell>
          <cell r="G144" t="str">
            <v>Прочие налоги</v>
          </cell>
        </row>
        <row r="145">
          <cell r="B145">
            <v>3200</v>
          </cell>
          <cell r="C145" t="str">
            <v>Short-term liabilities</v>
          </cell>
          <cell r="D145" t="str">
            <v>Employee short-term liabilities</v>
          </cell>
          <cell r="E145" t="str">
            <v>Employee short-term liabilities</v>
          </cell>
          <cell r="F145" t="str">
            <v>Employee short-term liabilities</v>
          </cell>
          <cell r="G145">
            <v>0</v>
          </cell>
        </row>
        <row r="146">
          <cell r="B146">
            <v>3210</v>
          </cell>
          <cell r="C146" t="str">
            <v>Short-term liabilities</v>
          </cell>
          <cell r="D146" t="str">
            <v>Employee short-term liabilities</v>
          </cell>
          <cell r="E146" t="str">
            <v>Social insurance payable</v>
          </cell>
          <cell r="F146" t="str">
            <v>Social insurance payable</v>
          </cell>
          <cell r="G146" t="str">
            <v>Обязательства по социальному страхованию</v>
          </cell>
        </row>
        <row r="147">
          <cell r="B147">
            <v>3220</v>
          </cell>
          <cell r="C147" t="str">
            <v>Short-term liabilities</v>
          </cell>
          <cell r="D147" t="str">
            <v>Employee short-term liabilities</v>
          </cell>
          <cell r="E147" t="str">
            <v>Pension fund</v>
          </cell>
          <cell r="F147" t="str">
            <v>Pension fund</v>
          </cell>
          <cell r="G147" t="str">
            <v>Обязательства по пенсионным отчислениям</v>
          </cell>
        </row>
        <row r="148">
          <cell r="B148">
            <v>3230</v>
          </cell>
          <cell r="C148" t="str">
            <v>Short-term liabilities</v>
          </cell>
          <cell r="D148" t="str">
            <v>Employee short-term liabilities</v>
          </cell>
          <cell r="E148" t="str">
            <v>Other short-term liabilities - compulsory</v>
          </cell>
          <cell r="F148" t="str">
            <v>Other short-term liabilities - compulsory</v>
          </cell>
          <cell r="G148" t="str">
            <v>Прочие обязательства по другим обязательным платежам</v>
          </cell>
        </row>
        <row r="149">
          <cell r="B149">
            <v>3240</v>
          </cell>
          <cell r="C149" t="str">
            <v>Short-term liabilities</v>
          </cell>
          <cell r="D149" t="str">
            <v>Employee short-term liabilities</v>
          </cell>
          <cell r="E149" t="str">
            <v>Other short-term liabilities - volountary</v>
          </cell>
          <cell r="F149" t="str">
            <v>Other short-term liabilities - volountary</v>
          </cell>
          <cell r="G149" t="str">
            <v>Прочие обязательства по другим добровольным платежам</v>
          </cell>
        </row>
        <row r="150">
          <cell r="B150">
            <v>3300</v>
          </cell>
          <cell r="C150" t="str">
            <v>Short-term liabilities</v>
          </cell>
          <cell r="D150" t="str">
            <v>Short-term payables</v>
          </cell>
          <cell r="E150" t="str">
            <v>Short-term payables</v>
          </cell>
          <cell r="F150" t="str">
            <v>Short-term payables</v>
          </cell>
          <cell r="G150" t="str">
            <v>Краткосрочная кредиторская задолженность</v>
          </cell>
        </row>
        <row r="151">
          <cell r="B151">
            <v>3310</v>
          </cell>
          <cell r="C151" t="str">
            <v>Short-term liabilities</v>
          </cell>
          <cell r="D151" t="str">
            <v>Short-term payables</v>
          </cell>
          <cell r="E151" t="str">
            <v>Short-term payables - external</v>
          </cell>
          <cell r="F151" t="str">
            <v>Short-term payables - external</v>
          </cell>
          <cell r="G151" t="str">
            <v>Краткосрочная задолженность поставщикам и подрядчикам</v>
          </cell>
        </row>
        <row r="152">
          <cell r="B152">
            <v>3320</v>
          </cell>
          <cell r="C152" t="str">
            <v>Short-term liabilities</v>
          </cell>
          <cell r="D152" t="str">
            <v>Short-term payables</v>
          </cell>
          <cell r="E152" t="str">
            <v>Short-term payables - subsidiaries</v>
          </cell>
          <cell r="F152" t="str">
            <v>Short-term payables - subsidiaries</v>
          </cell>
          <cell r="G152" t="str">
            <v>Краткосрочная кредиторская задолженность дочерним организациям</v>
          </cell>
        </row>
        <row r="153">
          <cell r="B153">
            <v>3330</v>
          </cell>
          <cell r="C153" t="str">
            <v>Short-term liabilities</v>
          </cell>
          <cell r="D153" t="str">
            <v>Short-term payables</v>
          </cell>
          <cell r="E153" t="str">
            <v>Short-term payables - associated companies</v>
          </cell>
          <cell r="F153" t="str">
            <v>Short-term payables - associated companies</v>
          </cell>
          <cell r="G153" t="str">
            <v>Краткосрочная кредиторская задолженность ассоциированным и совместным организациям</v>
          </cell>
        </row>
        <row r="154">
          <cell r="B154">
            <v>3340</v>
          </cell>
          <cell r="C154" t="str">
            <v>Short-term liabilities</v>
          </cell>
          <cell r="D154" t="str">
            <v>Short-term payables</v>
          </cell>
          <cell r="E154" t="str">
            <v>Short-term payables - branches</v>
          </cell>
          <cell r="F154" t="str">
            <v>Short-term payables - branches</v>
          </cell>
          <cell r="G154" t="str">
            <v>Краткосрочная кредиторская задолженность филиалам и структурным подразделениям</v>
          </cell>
        </row>
        <row r="155">
          <cell r="B155">
            <v>3350</v>
          </cell>
          <cell r="C155" t="str">
            <v>Short-term liabilities</v>
          </cell>
          <cell r="D155" t="str">
            <v>Short-term payables</v>
          </cell>
          <cell r="E155" t="str">
            <v>Short-term payables to employees</v>
          </cell>
          <cell r="F155" t="str">
            <v>Short-term payables to employees</v>
          </cell>
          <cell r="G155" t="str">
            <v>Краткосрочная задолженность по оплате труда</v>
          </cell>
        </row>
        <row r="156">
          <cell r="B156">
            <v>3360</v>
          </cell>
          <cell r="C156" t="str">
            <v>Short-term liabilities</v>
          </cell>
          <cell r="D156" t="str">
            <v>Short-term payables</v>
          </cell>
          <cell r="E156" t="str">
            <v>Short-term lease liabilities</v>
          </cell>
          <cell r="F156" t="str">
            <v>Short-term lease liabilities</v>
          </cell>
          <cell r="G156" t="str">
            <v>Краткосрочная задолженность по аренде</v>
          </cell>
        </row>
        <row r="157">
          <cell r="B157">
            <v>3370</v>
          </cell>
          <cell r="C157" t="str">
            <v>Short-term liabilities</v>
          </cell>
          <cell r="D157" t="str">
            <v>Short-term payables</v>
          </cell>
          <cell r="E157" t="str">
            <v>Long-term liabilities - current element</v>
          </cell>
          <cell r="F157" t="str">
            <v>Long-term liabilities - current element</v>
          </cell>
          <cell r="G157" t="str">
            <v>Текущая часть долгосрочной кредиторской задолженности</v>
          </cell>
        </row>
        <row r="158">
          <cell r="B158">
            <v>3380</v>
          </cell>
          <cell r="C158" t="str">
            <v>Short-term liabilities</v>
          </cell>
          <cell r="D158" t="str">
            <v>Short-term payables</v>
          </cell>
          <cell r="E158" t="str">
            <v>Short-term interest payable</v>
          </cell>
          <cell r="F158" t="str">
            <v>Short-term interest payable</v>
          </cell>
          <cell r="G158" t="str">
            <v>Краткосрочные вознаграждения к выплате</v>
          </cell>
        </row>
        <row r="159">
          <cell r="B159">
            <v>3381</v>
          </cell>
          <cell r="C159" t="str">
            <v>Short-term liabilities</v>
          </cell>
          <cell r="D159" t="str">
            <v>Short-term payables</v>
          </cell>
          <cell r="E159" t="str">
            <v>Short-term interest payable</v>
          </cell>
          <cell r="F159" t="str">
            <v xml:space="preserve">External </v>
          </cell>
          <cell r="G159" t="str">
            <v>внешние</v>
          </cell>
        </row>
        <row r="160">
          <cell r="B160">
            <v>3382</v>
          </cell>
          <cell r="C160" t="str">
            <v>Short-term liabilities</v>
          </cell>
          <cell r="D160" t="str">
            <v>Short-term payables</v>
          </cell>
          <cell r="E160" t="str">
            <v>Short-term interest payable</v>
          </cell>
          <cell r="F160" t="str">
            <v>Inter-group</v>
          </cell>
          <cell r="G160" t="str">
            <v>внутригрупповые</v>
          </cell>
        </row>
        <row r="161">
          <cell r="B161">
            <v>3390</v>
          </cell>
          <cell r="C161" t="str">
            <v>Short-term liabilities</v>
          </cell>
          <cell r="D161" t="str">
            <v>Short-term payables</v>
          </cell>
          <cell r="E161" t="str">
            <v>Other short-term liabilities</v>
          </cell>
          <cell r="F161" t="str">
            <v>Other short-term liabilities</v>
          </cell>
          <cell r="G161" t="str">
            <v>Прочая краткосрочная кредиторская задолженность</v>
          </cell>
        </row>
        <row r="162">
          <cell r="B162">
            <v>3391</v>
          </cell>
          <cell r="C162" t="str">
            <v>Short-term liabilities</v>
          </cell>
          <cell r="D162" t="str">
            <v>Short-term payables</v>
          </cell>
          <cell r="E162" t="str">
            <v>Other short-term liabilities</v>
          </cell>
          <cell r="F162" t="str">
            <v>Customer payables</v>
          </cell>
          <cell r="G162" t="str">
            <v>Задолженность по возвратам реализованных готовой продукции, товаров, работ, услуг</v>
          </cell>
        </row>
        <row r="163">
          <cell r="B163">
            <v>3392</v>
          </cell>
          <cell r="C163" t="str">
            <v>Short-term liabilities</v>
          </cell>
          <cell r="D163" t="str">
            <v>Short-term payables</v>
          </cell>
          <cell r="E163" t="str">
            <v>Other short-term liabilities</v>
          </cell>
          <cell r="F163" t="str">
            <v>Claims payable</v>
          </cell>
          <cell r="G163" t="str">
            <v>Задолженность по присужденным штрафам, пеням, неустойкам</v>
          </cell>
        </row>
        <row r="164">
          <cell r="B164">
            <v>3393</v>
          </cell>
          <cell r="C164" t="str">
            <v>Short-term liabilities</v>
          </cell>
          <cell r="D164" t="str">
            <v>Short-term payables</v>
          </cell>
          <cell r="E164" t="str">
            <v>Other short-term liabilities</v>
          </cell>
          <cell r="F164" t="str">
            <v>Incorrect amounts on bank account</v>
          </cell>
          <cell r="G164" t="str">
            <v>Задолженность по ошибочно зачисленным суммам на счетах в банках</v>
          </cell>
        </row>
        <row r="165">
          <cell r="B165">
            <v>3394</v>
          </cell>
          <cell r="C165" t="str">
            <v>Short-term liabilities</v>
          </cell>
          <cell r="D165" t="str">
            <v>Short-term payables</v>
          </cell>
          <cell r="E165" t="str">
            <v>Other short-term liabilities</v>
          </cell>
          <cell r="F165" t="str">
            <v>not used</v>
          </cell>
          <cell r="G165" t="str">
            <v>Задолженность по депонированной заработной плате</v>
          </cell>
        </row>
        <row r="166">
          <cell r="B166">
            <v>3395</v>
          </cell>
          <cell r="C166" t="str">
            <v>Short-term liabilities</v>
          </cell>
          <cell r="D166" t="str">
            <v>Short-term payables</v>
          </cell>
          <cell r="E166" t="str">
            <v>Other short-term liabilities</v>
          </cell>
          <cell r="F166" t="str">
            <v>Court orders payable</v>
          </cell>
          <cell r="G166" t="str">
            <v>Задолженность по исполнительным листам</v>
          </cell>
        </row>
        <row r="167">
          <cell r="B167">
            <v>3396</v>
          </cell>
          <cell r="C167" t="str">
            <v>Short-term liabilities</v>
          </cell>
          <cell r="D167" t="str">
            <v>Short-term payables</v>
          </cell>
          <cell r="E167" t="str">
            <v>Other short-term liabilities</v>
          </cell>
          <cell r="F167" t="str">
            <v>not used</v>
          </cell>
          <cell r="G167" t="str">
            <v>Задолженность перед подотчетными лицами</v>
          </cell>
        </row>
        <row r="168">
          <cell r="B168">
            <v>3397</v>
          </cell>
          <cell r="C168" t="str">
            <v>Short-term liabilities</v>
          </cell>
          <cell r="D168" t="str">
            <v>Short-term payables</v>
          </cell>
          <cell r="E168" t="str">
            <v>Other short-term liabilities</v>
          </cell>
          <cell r="F168" t="str">
            <v>Other short-term payables</v>
          </cell>
          <cell r="G168" t="str">
            <v>Прочая краткосрочная кредиторская задолженность</v>
          </cell>
        </row>
        <row r="169">
          <cell r="B169">
            <v>3398</v>
          </cell>
          <cell r="C169" t="str">
            <v>Short-term liabilities</v>
          </cell>
          <cell r="D169" t="str">
            <v>Short-term payables</v>
          </cell>
          <cell r="E169" t="str">
            <v>Other short-term liabilities</v>
          </cell>
          <cell r="F169" t="str">
            <v>Mandatory payables to state</v>
          </cell>
          <cell r="G169" t="str">
            <v>Расчеты с фондами по обязательным платежам</v>
          </cell>
        </row>
        <row r="170">
          <cell r="B170">
            <v>3400</v>
          </cell>
          <cell r="C170" t="str">
            <v>Short-term liabilities</v>
          </cell>
          <cell r="D170" t="str">
            <v>Provisions</v>
          </cell>
          <cell r="E170" t="str">
            <v>Provisions</v>
          </cell>
          <cell r="F170" t="str">
            <v>Provisions</v>
          </cell>
          <cell r="G170" t="str">
            <v>Краткосрочные оценочные обязательства</v>
          </cell>
        </row>
        <row r="171">
          <cell r="B171">
            <v>3410</v>
          </cell>
          <cell r="C171" t="str">
            <v>Short-term liabilities</v>
          </cell>
          <cell r="D171" t="str">
            <v>Provisions</v>
          </cell>
          <cell r="E171" t="str">
            <v>Short-term waranty liabilities</v>
          </cell>
          <cell r="F171" t="str">
            <v>Short-term waranty liabilities</v>
          </cell>
          <cell r="G171" t="str">
            <v>Краткосрочные гарантийные обязательства</v>
          </cell>
        </row>
        <row r="172">
          <cell r="B172">
            <v>3420</v>
          </cell>
          <cell r="C172" t="str">
            <v>Short-term liabilities</v>
          </cell>
          <cell r="D172" t="str">
            <v>Provisions</v>
          </cell>
          <cell r="E172" t="str">
            <v>Provision for legal claims</v>
          </cell>
          <cell r="F172" t="str">
            <v>Provision for legal claims</v>
          </cell>
          <cell r="G172" t="str">
            <v>Краткосрочные обязательства по юридическим претензиям</v>
          </cell>
        </row>
        <row r="173">
          <cell r="B173">
            <v>3500</v>
          </cell>
          <cell r="C173" t="str">
            <v>Short-term liabilities</v>
          </cell>
          <cell r="D173" t="str">
            <v>Other short-term liabilities</v>
          </cell>
          <cell r="E173" t="str">
            <v>Other short-term liabilities</v>
          </cell>
          <cell r="F173" t="str">
            <v>Other short-term liabilities</v>
          </cell>
          <cell r="G173" t="str">
            <v>Прочие краткосрочные обязательства</v>
          </cell>
        </row>
        <row r="174">
          <cell r="B174">
            <v>3510</v>
          </cell>
          <cell r="C174" t="str">
            <v>Short-term liabilities</v>
          </cell>
          <cell r="D174" t="str">
            <v>Other short-term liabilities</v>
          </cell>
          <cell r="E174" t="str">
            <v>Short-term advances paid</v>
          </cell>
          <cell r="F174" t="str">
            <v>Short-term advances paid</v>
          </cell>
          <cell r="G174" t="str">
            <v>Краткосрочные авансы полученные</v>
          </cell>
        </row>
        <row r="175">
          <cell r="B175">
            <v>3520</v>
          </cell>
          <cell r="C175" t="str">
            <v>Short-term liabilities</v>
          </cell>
          <cell r="D175" t="str">
            <v>Other short-term liabilities</v>
          </cell>
          <cell r="E175" t="str">
            <v>Deferred income</v>
          </cell>
          <cell r="F175" t="str">
            <v>Deferred income</v>
          </cell>
          <cell r="G175" t="str">
            <v>Доходы будущих периодов</v>
          </cell>
        </row>
        <row r="176">
          <cell r="B176">
            <v>3530</v>
          </cell>
          <cell r="C176" t="str">
            <v>Short-term liabilities</v>
          </cell>
          <cell r="D176" t="str">
            <v>Other short-term liabilities</v>
          </cell>
          <cell r="E176" t="str">
            <v>Not used</v>
          </cell>
          <cell r="F176" t="str">
            <v>Not used</v>
          </cell>
          <cell r="G176" t="str">
            <v>не используется</v>
          </cell>
        </row>
        <row r="177">
          <cell r="B177">
            <v>3540</v>
          </cell>
          <cell r="C177" t="str">
            <v>Short-term liabilities</v>
          </cell>
          <cell r="D177" t="str">
            <v>Other short-term liabilities</v>
          </cell>
          <cell r="E177" t="str">
            <v>Other short-term liabilities</v>
          </cell>
          <cell r="F177" t="str">
            <v>Other short-term liabilities</v>
          </cell>
          <cell r="G177" t="str">
            <v>Прочие краткосрочные обязательства</v>
          </cell>
        </row>
        <row r="178">
          <cell r="B178">
            <v>3550</v>
          </cell>
          <cell r="C178" t="str">
            <v>Short-term liabilities</v>
          </cell>
          <cell r="D178" t="str">
            <v>Other short-term liabilities</v>
          </cell>
          <cell r="E178" t="str">
            <v>Accruals</v>
          </cell>
          <cell r="F178" t="str">
            <v>Accruals</v>
          </cell>
          <cell r="G178" t="str">
            <v>Начисления</v>
          </cell>
        </row>
        <row r="179">
          <cell r="B179">
            <v>4000</v>
          </cell>
          <cell r="C179" t="str">
            <v>Long-term liabilities</v>
          </cell>
          <cell r="D179" t="str">
            <v>Long-term financial liabilities</v>
          </cell>
          <cell r="E179" t="str">
            <v>Long-term financial liabilities</v>
          </cell>
          <cell r="F179" t="str">
            <v>Long-term financial liabilities</v>
          </cell>
          <cell r="G179" t="str">
            <v>Долгосрочные финансовые обязательства</v>
          </cell>
        </row>
        <row r="180">
          <cell r="B180">
            <v>4010</v>
          </cell>
          <cell r="C180" t="str">
            <v>Long-term liabilities</v>
          </cell>
          <cell r="D180" t="str">
            <v>Long-term financial liabilities</v>
          </cell>
          <cell r="E180" t="str">
            <v>Long-term bank loans</v>
          </cell>
          <cell r="F180" t="str">
            <v>Long-term bank loans</v>
          </cell>
          <cell r="G180" t="str">
            <v>Долгосрочные банковские займы</v>
          </cell>
        </row>
        <row r="181">
          <cell r="B181">
            <v>4020</v>
          </cell>
          <cell r="C181" t="str">
            <v>Long-term liabilities</v>
          </cell>
          <cell r="D181" t="str">
            <v>Long-term financial liabilities</v>
          </cell>
          <cell r="E181" t="str">
            <v>Long-term non-bank loans</v>
          </cell>
          <cell r="F181" t="str">
            <v>Long-term non-bank loans</v>
          </cell>
          <cell r="G181" t="str">
            <v>Долгосрочные внебанковские займы займы</v>
          </cell>
        </row>
        <row r="182">
          <cell r="B182">
            <v>4030</v>
          </cell>
          <cell r="C182" t="str">
            <v>Long-term liabilities</v>
          </cell>
          <cell r="D182" t="str">
            <v>Long-term financial liabilities</v>
          </cell>
          <cell r="E182" t="str">
            <v>Long-term financial liability other</v>
          </cell>
          <cell r="F182" t="str">
            <v>Long-term financial liability other</v>
          </cell>
          <cell r="G182" t="str">
            <v>Прочие долгосрочные финансовые обязательства</v>
          </cell>
        </row>
        <row r="183">
          <cell r="B183">
            <v>4100</v>
          </cell>
          <cell r="C183" t="str">
            <v>Long-term liabilities</v>
          </cell>
          <cell r="D183" t="str">
            <v>Long-term liabilities</v>
          </cell>
          <cell r="E183" t="str">
            <v>Long-term liabilities</v>
          </cell>
          <cell r="F183" t="str">
            <v>Long-term liabilities</v>
          </cell>
          <cell r="G183" t="str">
            <v>Долгосрочная кредиторская задолженность</v>
          </cell>
        </row>
        <row r="184">
          <cell r="B184">
            <v>4110</v>
          </cell>
          <cell r="C184" t="str">
            <v>Long-term liabilities</v>
          </cell>
          <cell r="D184" t="str">
            <v>Long-term liabilities</v>
          </cell>
          <cell r="E184" t="str">
            <v>Long-term payables - external</v>
          </cell>
          <cell r="F184" t="str">
            <v>Long-term payables - external</v>
          </cell>
          <cell r="G184" t="str">
            <v>Долгосрочная задолженность поставщикам и подрядчикам</v>
          </cell>
        </row>
        <row r="185">
          <cell r="B185">
            <v>4120</v>
          </cell>
          <cell r="C185" t="str">
            <v>Long-term liabilities</v>
          </cell>
          <cell r="D185" t="str">
            <v>Long-term liabilities</v>
          </cell>
          <cell r="E185" t="str">
            <v>Long-term payables - subsidiaries</v>
          </cell>
          <cell r="F185" t="str">
            <v>Long-term payables - subsidiaries</v>
          </cell>
          <cell r="G185" t="str">
            <v>Долгосрочная кредиторская задолженность дочерним организациям</v>
          </cell>
        </row>
        <row r="186">
          <cell r="B186">
            <v>4130</v>
          </cell>
          <cell r="C186" t="str">
            <v>Long-term liabilities</v>
          </cell>
          <cell r="D186" t="str">
            <v>Long-term liabilities</v>
          </cell>
          <cell r="E186" t="str">
            <v>Long-term payables - associated companies</v>
          </cell>
          <cell r="F186" t="str">
            <v>Long-term payables - associated companies</v>
          </cell>
          <cell r="G186" t="str">
            <v>Долгосрочная кредиторская задолженность ассоциированным и совместным организация</v>
          </cell>
        </row>
        <row r="187">
          <cell r="B187">
            <v>4140</v>
          </cell>
          <cell r="C187" t="str">
            <v>Long-term liabilities</v>
          </cell>
          <cell r="D187" t="str">
            <v>Long-term liabilities</v>
          </cell>
          <cell r="E187" t="str">
            <v>Long-term payables - branches</v>
          </cell>
          <cell r="F187" t="str">
            <v>Long-term payables - branches</v>
          </cell>
          <cell r="G187" t="str">
            <v>Долгосрочная кредиторская задолженность филиалам и структурным подразделениям</v>
          </cell>
        </row>
        <row r="188">
          <cell r="B188">
            <v>4150</v>
          </cell>
          <cell r="C188" t="str">
            <v>Long-term liabilities</v>
          </cell>
          <cell r="D188" t="str">
            <v>Long-term liabilities</v>
          </cell>
          <cell r="E188" t="str">
            <v>Long-term lease liabilities</v>
          </cell>
          <cell r="F188" t="str">
            <v>Long-term lease liabilities</v>
          </cell>
          <cell r="G188" t="str">
            <v>Долгосрочная задолженность по аренде</v>
          </cell>
        </row>
        <row r="189">
          <cell r="B189">
            <v>4160</v>
          </cell>
          <cell r="C189" t="str">
            <v>Long-term liabilities</v>
          </cell>
          <cell r="D189" t="str">
            <v>Long-term liabilities</v>
          </cell>
          <cell r="E189" t="str">
            <v>Long-term interest  liabilities</v>
          </cell>
          <cell r="F189" t="str">
            <v>Long-term interest  liabilities</v>
          </cell>
          <cell r="G189" t="str">
            <v>Долгосрочная задолженность по аренде</v>
          </cell>
        </row>
        <row r="190">
          <cell r="B190">
            <v>4161</v>
          </cell>
          <cell r="C190" t="str">
            <v>Long-term liabilities</v>
          </cell>
          <cell r="D190" t="str">
            <v>Long-term liabilities</v>
          </cell>
          <cell r="E190" t="str">
            <v>Long-term interest  liabilities</v>
          </cell>
          <cell r="F190" t="str">
            <v xml:space="preserve">External </v>
          </cell>
          <cell r="G190" t="str">
            <v>внешние</v>
          </cell>
        </row>
        <row r="191">
          <cell r="B191">
            <v>4162</v>
          </cell>
          <cell r="C191" t="str">
            <v>Long-term liabilities</v>
          </cell>
          <cell r="D191" t="str">
            <v>Long-term liabilities</v>
          </cell>
          <cell r="E191" t="str">
            <v>Long-term interest  liabilities</v>
          </cell>
          <cell r="F191" t="str">
            <v>Inter-group</v>
          </cell>
          <cell r="G191" t="str">
            <v>внутригрупповые</v>
          </cell>
        </row>
        <row r="192">
          <cell r="B192">
            <v>4170</v>
          </cell>
          <cell r="C192" t="str">
            <v>Long-term liabilities</v>
          </cell>
          <cell r="D192" t="str">
            <v>Long-term liabilities</v>
          </cell>
          <cell r="E192" t="str">
            <v>Long -term liabilities - other</v>
          </cell>
          <cell r="F192" t="str">
            <v>Long -term liabilities - other</v>
          </cell>
          <cell r="G192" t="str">
            <v>Прочая долгосрочная кредиторская задолженность</v>
          </cell>
        </row>
        <row r="193">
          <cell r="B193">
            <v>4171</v>
          </cell>
          <cell r="C193" t="str">
            <v>Long-term liabilities</v>
          </cell>
          <cell r="D193" t="str">
            <v>Long-term liabilities</v>
          </cell>
          <cell r="E193" t="str">
            <v>Long -term liabilities - other</v>
          </cell>
          <cell r="F193" t="str">
            <v>Customer payables</v>
          </cell>
          <cell r="G193" t="str">
            <v>Задолженность по возвратам реализованных готовой продукции, товаров, работ, услуг</v>
          </cell>
        </row>
        <row r="194">
          <cell r="B194">
            <v>4172</v>
          </cell>
          <cell r="C194" t="str">
            <v>Long-term liabilities</v>
          </cell>
          <cell r="D194" t="str">
            <v>Long-term liabilities</v>
          </cell>
          <cell r="E194" t="str">
            <v>Long -term liabilities - other</v>
          </cell>
          <cell r="F194" t="str">
            <v>Claims payable</v>
          </cell>
          <cell r="G194" t="str">
            <v>Задолженность по присужденным штрафам, пеням, неустойкам</v>
          </cell>
        </row>
        <row r="195">
          <cell r="B195">
            <v>4173</v>
          </cell>
          <cell r="C195" t="str">
            <v>Long-term liabilities</v>
          </cell>
          <cell r="D195" t="str">
            <v>Long-term liabilities</v>
          </cell>
          <cell r="E195" t="str">
            <v>Long -term liabilities - other</v>
          </cell>
          <cell r="F195" t="str">
            <v>Incorrect amounts on bank account</v>
          </cell>
          <cell r="G195" t="str">
            <v>Задолженность по ошибочно зачисленным суммам на счетах в банках</v>
          </cell>
        </row>
        <row r="196">
          <cell r="B196">
            <v>4174</v>
          </cell>
          <cell r="C196" t="str">
            <v>Long-term liabilities</v>
          </cell>
          <cell r="D196" t="str">
            <v>Long-term liabilities</v>
          </cell>
          <cell r="E196" t="str">
            <v>Long -term liabilities - other</v>
          </cell>
          <cell r="F196" t="str">
            <v>not used</v>
          </cell>
          <cell r="G196" t="str">
            <v>Задолженность по депонированной заработной плате</v>
          </cell>
        </row>
        <row r="197">
          <cell r="B197">
            <v>4175</v>
          </cell>
          <cell r="C197" t="str">
            <v>Long-term liabilities</v>
          </cell>
          <cell r="D197" t="str">
            <v>Long-term liabilities</v>
          </cell>
          <cell r="E197" t="str">
            <v>Long -term liabilities - other</v>
          </cell>
          <cell r="F197" t="str">
            <v>Court orders payable</v>
          </cell>
          <cell r="G197" t="str">
            <v>Задолженность по исполнительным листам</v>
          </cell>
        </row>
        <row r="198">
          <cell r="B198">
            <v>4176</v>
          </cell>
          <cell r="C198" t="str">
            <v>Long-term liabilities</v>
          </cell>
          <cell r="D198" t="str">
            <v>Long-term liabilities</v>
          </cell>
          <cell r="E198" t="str">
            <v>Long -term liabilities - other</v>
          </cell>
          <cell r="F198" t="str">
            <v>not used</v>
          </cell>
          <cell r="G198" t="str">
            <v>Задолженность перед подотчетными лицами</v>
          </cell>
        </row>
        <row r="199">
          <cell r="B199">
            <v>4177</v>
          </cell>
          <cell r="C199" t="str">
            <v>Long-term liabilities</v>
          </cell>
          <cell r="D199" t="str">
            <v>Long-term liabilities</v>
          </cell>
          <cell r="E199" t="str">
            <v>Long -term liabilities - other</v>
          </cell>
          <cell r="F199" t="str">
            <v>Other long-term payables</v>
          </cell>
          <cell r="G199" t="str">
            <v>Прочая долгосрочная кредиторская задолженность</v>
          </cell>
        </row>
        <row r="200">
          <cell r="B200">
            <v>4200</v>
          </cell>
          <cell r="C200" t="str">
            <v>Long-term liabilities</v>
          </cell>
          <cell r="D200" t="str">
            <v>Provisions</v>
          </cell>
          <cell r="E200" t="str">
            <v>Provisions</v>
          </cell>
          <cell r="F200" t="str">
            <v>Provisions</v>
          </cell>
          <cell r="G200" t="str">
            <v>Долгосрочные оценочные обязательства</v>
          </cell>
        </row>
        <row r="201">
          <cell r="B201">
            <v>4210</v>
          </cell>
          <cell r="C201" t="str">
            <v>Long-term liabilities</v>
          </cell>
          <cell r="D201" t="str">
            <v>Provisions</v>
          </cell>
          <cell r="E201" t="str">
            <v>Long-term waranty liabilities</v>
          </cell>
          <cell r="F201" t="str">
            <v>Long-term waranty liabilities</v>
          </cell>
          <cell r="G201" t="str">
            <v>Краткосрочные гарантийные обязательства</v>
          </cell>
        </row>
        <row r="202">
          <cell r="B202">
            <v>4220</v>
          </cell>
          <cell r="C202" t="str">
            <v>Long-term liabilities</v>
          </cell>
          <cell r="D202" t="str">
            <v>Provisions</v>
          </cell>
          <cell r="E202" t="str">
            <v>Provision for legal claims</v>
          </cell>
          <cell r="F202" t="str">
            <v>Provision for legal claims</v>
          </cell>
          <cell r="G202" t="str">
            <v>Краткосрочные обязательства по юридическим претензиям</v>
          </cell>
        </row>
        <row r="203">
          <cell r="B203">
            <v>4230</v>
          </cell>
          <cell r="C203" t="str">
            <v>Long-term liabilities</v>
          </cell>
          <cell r="D203" t="str">
            <v>Provisions</v>
          </cell>
          <cell r="E203" t="str">
            <v>not used</v>
          </cell>
          <cell r="F203" t="str">
            <v>not used</v>
          </cell>
          <cell r="G203" t="str">
            <v>не используется</v>
          </cell>
        </row>
        <row r="204">
          <cell r="B204">
            <v>4240</v>
          </cell>
          <cell r="C204" t="str">
            <v>Long-term liabilities</v>
          </cell>
          <cell r="D204" t="str">
            <v>Provisions</v>
          </cell>
          <cell r="E204" t="str">
            <v>Other provisions</v>
          </cell>
          <cell r="F204" t="str">
            <v>Other provisions</v>
          </cell>
          <cell r="G204" t="str">
            <v>Прочие долгосрочные оценочные обязательства</v>
          </cell>
        </row>
        <row r="205">
          <cell r="B205">
            <v>4300</v>
          </cell>
          <cell r="C205" t="str">
            <v>Long-term liabilities</v>
          </cell>
          <cell r="D205" t="str">
            <v>Long-term tax liabilities</v>
          </cell>
          <cell r="E205" t="str">
            <v>Long-term tax liabilities</v>
          </cell>
          <cell r="F205" t="str">
            <v>Long-term tax liabilities</v>
          </cell>
          <cell r="G205" t="str">
            <v>Долгосрочные налоговые обязательства</v>
          </cell>
        </row>
        <row r="206">
          <cell r="B206">
            <v>4310</v>
          </cell>
          <cell r="C206" t="str">
            <v>Long-term liabilities</v>
          </cell>
          <cell r="D206" t="str">
            <v>Long-term tax liabilities</v>
          </cell>
          <cell r="E206" t="str">
            <v>Deferred taxes</v>
          </cell>
          <cell r="F206" t="str">
            <v>Deferred taxes</v>
          </cell>
          <cell r="G206" t="str">
            <v>Отложенные налоговые обязательства</v>
          </cell>
        </row>
        <row r="207">
          <cell r="B207">
            <v>4320</v>
          </cell>
          <cell r="C207" t="str">
            <v>Long-term liabilities</v>
          </cell>
          <cell r="D207" t="str">
            <v>Long-term tax liabilities</v>
          </cell>
          <cell r="E207" t="str">
            <v>Corporate income tax</v>
          </cell>
          <cell r="F207" t="str">
            <v>Corporate income tax</v>
          </cell>
          <cell r="G207" t="str">
            <v>Отложенные налоговые обязательства по корпоративному подоходному налогу</v>
          </cell>
        </row>
        <row r="208">
          <cell r="B208">
            <v>4400</v>
          </cell>
          <cell r="C208" t="str">
            <v>Long-term liabilities</v>
          </cell>
          <cell r="D208" t="str">
            <v>Other long-term liabilities</v>
          </cell>
          <cell r="E208" t="str">
            <v>Other long-term liabilities</v>
          </cell>
          <cell r="F208" t="str">
            <v>Other long-term liabilities</v>
          </cell>
          <cell r="G208" t="str">
            <v>Прочие долгосрочные обязательства</v>
          </cell>
        </row>
        <row r="209">
          <cell r="B209">
            <v>4410</v>
          </cell>
          <cell r="C209" t="str">
            <v>Long-term liabilities</v>
          </cell>
          <cell r="D209" t="str">
            <v>Other long-term liabilities</v>
          </cell>
          <cell r="E209" t="str">
            <v>Long-term advances received</v>
          </cell>
          <cell r="F209" t="str">
            <v>Long-term advances received</v>
          </cell>
          <cell r="G209" t="str">
            <v>Долгосрочные авансы полученные</v>
          </cell>
        </row>
        <row r="210">
          <cell r="B210">
            <v>4420</v>
          </cell>
          <cell r="C210" t="str">
            <v>Long-term liabilities</v>
          </cell>
          <cell r="D210" t="str">
            <v>Other long-term liabilities</v>
          </cell>
          <cell r="E210" t="str">
            <v>Deferred income</v>
          </cell>
          <cell r="F210" t="str">
            <v>Deferred income</v>
          </cell>
          <cell r="G210" t="str">
            <v>Доходы будущих периодов</v>
          </cell>
        </row>
        <row r="211">
          <cell r="B211">
            <v>4430</v>
          </cell>
          <cell r="C211" t="str">
            <v>Long-term liabilities</v>
          </cell>
          <cell r="D211" t="str">
            <v>Other long-term liabilities</v>
          </cell>
          <cell r="E211" t="str">
            <v>Long-term liabilities - other</v>
          </cell>
          <cell r="F211" t="str">
            <v>Long-term liabilities - other</v>
          </cell>
          <cell r="G211" t="str">
            <v>Прочие долгосрочные обязательства</v>
          </cell>
        </row>
        <row r="212">
          <cell r="B212">
            <v>4500</v>
          </cell>
          <cell r="C212" t="str">
            <v>Long-term liabilities</v>
          </cell>
          <cell r="D212" t="str">
            <v>Minority interest</v>
          </cell>
          <cell r="E212" t="str">
            <v>Minority interest</v>
          </cell>
          <cell r="F212" t="str">
            <v>Minority interest</v>
          </cell>
          <cell r="G212" t="str">
            <v>Интерес меньшинства</v>
          </cell>
        </row>
        <row r="213">
          <cell r="B213">
            <v>5000</v>
          </cell>
          <cell r="C213" t="str">
            <v>Equity</v>
          </cell>
          <cell r="D213" t="str">
            <v>Share capital -charter</v>
          </cell>
          <cell r="E213" t="str">
            <v>Share capital -charter</v>
          </cell>
          <cell r="F213" t="str">
            <v>Share capital -charter</v>
          </cell>
          <cell r="G213" t="str">
            <v>Уставный капитал</v>
          </cell>
        </row>
        <row r="214">
          <cell r="B214">
            <v>5010</v>
          </cell>
          <cell r="C214" t="str">
            <v>Equity</v>
          </cell>
          <cell r="D214" t="str">
            <v>Share capital -charter</v>
          </cell>
          <cell r="E214" t="str">
            <v>Share capital  - charter - paid</v>
          </cell>
          <cell r="F214" t="str">
            <v>Share capital  - charter - paid</v>
          </cell>
          <cell r="G214" t="str">
            <v>Объявленный уставный капитал</v>
          </cell>
        </row>
        <row r="215">
          <cell r="B215">
            <v>5020</v>
          </cell>
          <cell r="C215" t="str">
            <v>Equity</v>
          </cell>
          <cell r="D215" t="str">
            <v>Share capital -charter</v>
          </cell>
          <cell r="E215" t="str">
            <v>Share capital - charter - owed</v>
          </cell>
          <cell r="F215" t="str">
            <v>Share capital - charter - owed</v>
          </cell>
          <cell r="G215" t="str">
            <v>Неоплаченный уставный капитал</v>
          </cell>
        </row>
        <row r="216">
          <cell r="B216">
            <v>5100</v>
          </cell>
          <cell r="C216" t="str">
            <v>Equity</v>
          </cell>
          <cell r="D216" t="str">
            <v>not used</v>
          </cell>
          <cell r="E216" t="str">
            <v>not used</v>
          </cell>
          <cell r="F216" t="str">
            <v>not used</v>
          </cell>
          <cell r="G216" t="str">
            <v>Эмиссионный доход</v>
          </cell>
        </row>
        <row r="217">
          <cell r="B217">
            <v>5110</v>
          </cell>
          <cell r="C217" t="str">
            <v>Equity</v>
          </cell>
          <cell r="D217" t="str">
            <v>not used</v>
          </cell>
          <cell r="E217" t="str">
            <v>not used</v>
          </cell>
          <cell r="F217" t="str">
            <v>not used</v>
          </cell>
          <cell r="G217" t="str">
            <v>Эмиссионный доход</v>
          </cell>
        </row>
        <row r="218">
          <cell r="B218">
            <v>5200</v>
          </cell>
          <cell r="C218" t="str">
            <v>Equity</v>
          </cell>
          <cell r="D218" t="str">
            <v>Share premium</v>
          </cell>
          <cell r="E218" t="str">
            <v>Share premium</v>
          </cell>
          <cell r="F218" t="str">
            <v>Share premium</v>
          </cell>
          <cell r="G218" t="str">
            <v>не используется</v>
          </cell>
        </row>
        <row r="219">
          <cell r="B219">
            <v>5210</v>
          </cell>
          <cell r="C219" t="str">
            <v>Equity</v>
          </cell>
          <cell r="D219" t="str">
            <v>Share premium</v>
          </cell>
          <cell r="E219" t="str">
            <v>not used</v>
          </cell>
          <cell r="F219" t="str">
            <v>not used</v>
          </cell>
          <cell r="G219" t="str">
            <v>не используется</v>
          </cell>
        </row>
        <row r="220">
          <cell r="B220">
            <v>5300</v>
          </cell>
          <cell r="C220" t="str">
            <v>Equity</v>
          </cell>
          <cell r="D220" t="str">
            <v>Restricted reserves</v>
          </cell>
          <cell r="E220" t="str">
            <v>Restricted reserves</v>
          </cell>
          <cell r="F220" t="str">
            <v>Restricted reserves</v>
          </cell>
          <cell r="G220" t="str">
            <v>Резервы</v>
          </cell>
        </row>
        <row r="221">
          <cell r="B221">
            <v>5310</v>
          </cell>
          <cell r="C221" t="str">
            <v>Equity</v>
          </cell>
          <cell r="D221" t="str">
            <v>Restricted reserves</v>
          </cell>
          <cell r="E221" t="str">
            <v>not used</v>
          </cell>
          <cell r="F221" t="str">
            <v>not used</v>
          </cell>
          <cell r="G221" t="str">
            <v>не используется</v>
          </cell>
        </row>
        <row r="222">
          <cell r="B222">
            <v>5312</v>
          </cell>
          <cell r="C222" t="str">
            <v>Equity</v>
          </cell>
          <cell r="D222" t="str">
            <v>Restricted reserves</v>
          </cell>
          <cell r="E222" t="str">
            <v>not used</v>
          </cell>
          <cell r="F222" t="str">
            <v>not used</v>
          </cell>
          <cell r="G222" t="str">
            <v>не используется</v>
          </cell>
        </row>
        <row r="223">
          <cell r="B223">
            <v>5400</v>
          </cell>
          <cell r="C223" t="str">
            <v>Equity</v>
          </cell>
          <cell r="D223" t="str">
            <v>Retained profits</v>
          </cell>
          <cell r="E223" t="str">
            <v>Retained profits</v>
          </cell>
          <cell r="F223" t="str">
            <v>Retained profits</v>
          </cell>
          <cell r="G223" t="str">
            <v>Нераспределенный доход непокрытый убыток</v>
          </cell>
        </row>
        <row r="224">
          <cell r="B224">
            <v>5410</v>
          </cell>
          <cell r="C224" t="str">
            <v>Equity</v>
          </cell>
          <cell r="D224" t="str">
            <v>Retained profits</v>
          </cell>
          <cell r="E224" t="str">
            <v>profit - current year</v>
          </cell>
          <cell r="F224" t="str">
            <v>profit - current year</v>
          </cell>
          <cell r="G224" t="str">
            <v>Прибыль убыток отчетного года</v>
          </cell>
        </row>
        <row r="225">
          <cell r="B225">
            <v>5412</v>
          </cell>
          <cell r="C225" t="str">
            <v>Equity</v>
          </cell>
          <cell r="D225" t="str">
            <v>Retained profits</v>
          </cell>
          <cell r="E225" t="str">
            <v>profit - adjustment due to change of a/c policy</v>
          </cell>
          <cell r="F225" t="str">
            <v>profit - adjustment due to change of a/c policy</v>
          </cell>
          <cell r="G225" t="str">
            <v>Корректировка прибыли (убытка) в результате изменения учетной политики</v>
          </cell>
        </row>
        <row r="226">
          <cell r="B226">
            <v>5413</v>
          </cell>
          <cell r="C226" t="str">
            <v>Equity</v>
          </cell>
          <cell r="D226" t="str">
            <v>Retained profits</v>
          </cell>
          <cell r="E226" t="str">
            <v>profit - brought forward</v>
          </cell>
          <cell r="F226" t="str">
            <v>profit - brought forward</v>
          </cell>
          <cell r="G226" t="str">
            <v>Прибыль (убыток) предыдущих лет</v>
          </cell>
        </row>
        <row r="227">
          <cell r="B227">
            <v>5440</v>
          </cell>
          <cell r="C227" t="str">
            <v>Equity</v>
          </cell>
          <cell r="D227" t="str">
            <v>Retained profits</v>
          </cell>
          <cell r="E227" t="str">
            <v>Dividends paid</v>
          </cell>
          <cell r="F227" t="str">
            <v>Dividends paid</v>
          </cell>
          <cell r="G227" t="str">
            <v>Дивиденды оплаченные</v>
          </cell>
        </row>
        <row r="228">
          <cell r="B228">
            <v>5500</v>
          </cell>
          <cell r="C228" t="str">
            <v>Equity</v>
          </cell>
          <cell r="D228" t="str">
            <v>Cumulative Translation Adjustment (CTA)</v>
          </cell>
          <cell r="E228" t="str">
            <v>Cumulative Translation Adjustment (CTA)</v>
          </cell>
          <cell r="F228" t="str">
            <v>Cumulative Translation Adjustment (CTA)</v>
          </cell>
          <cell r="G228" t="str">
            <v>Накопленная корректировка по трансляции (НКТ)</v>
          </cell>
        </row>
        <row r="229">
          <cell r="B229">
            <v>6000</v>
          </cell>
          <cell r="C229" t="str">
            <v>Income</v>
          </cell>
          <cell r="D229" t="str">
            <v>Sales</v>
          </cell>
          <cell r="E229" t="str">
            <v>Sales</v>
          </cell>
          <cell r="F229" t="str">
            <v>Sales</v>
          </cell>
          <cell r="G229" t="str">
            <v>Доход от реализации продукции и оказания услуг</v>
          </cell>
        </row>
        <row r="230">
          <cell r="B230">
            <v>6010</v>
          </cell>
          <cell r="C230" t="str">
            <v>Income</v>
          </cell>
          <cell r="D230" t="str">
            <v>Sales</v>
          </cell>
          <cell r="E230" t="str">
            <v>Sales</v>
          </cell>
          <cell r="F230" t="str">
            <v>Sales</v>
          </cell>
          <cell r="G230" t="str">
            <v>Доход от реализации продукции и оказания услуг</v>
          </cell>
        </row>
        <row r="231">
          <cell r="B231">
            <v>6011</v>
          </cell>
          <cell r="C231" t="str">
            <v>Income</v>
          </cell>
          <cell r="D231" t="str">
            <v>Sales</v>
          </cell>
          <cell r="E231" t="str">
            <v>Sales</v>
          </cell>
          <cell r="F231" t="str">
            <v>Sales of gold</v>
          </cell>
          <cell r="G231" t="str">
            <v>Доход от реализации золота</v>
          </cell>
        </row>
        <row r="232">
          <cell r="B232">
            <v>6012</v>
          </cell>
          <cell r="C232" t="str">
            <v>Income</v>
          </cell>
          <cell r="D232" t="str">
            <v>Sales</v>
          </cell>
          <cell r="E232" t="str">
            <v>Sales</v>
          </cell>
          <cell r="F232" t="str">
            <v>Sales of copper</v>
          </cell>
          <cell r="G232" t="str">
            <v>Доход от реализации меди</v>
          </cell>
        </row>
        <row r="233">
          <cell r="B233">
            <v>6013</v>
          </cell>
          <cell r="C233" t="str">
            <v>Income</v>
          </cell>
          <cell r="D233" t="str">
            <v>Sales</v>
          </cell>
          <cell r="E233" t="str">
            <v>Sales</v>
          </cell>
          <cell r="F233" t="str">
            <v>Sales of molibdenum</v>
          </cell>
          <cell r="G233" t="str">
            <v>Доход от реализации молибдена</v>
          </cell>
        </row>
        <row r="234">
          <cell r="B234">
            <v>6014</v>
          </cell>
          <cell r="C234" t="str">
            <v>Income</v>
          </cell>
          <cell r="D234" t="str">
            <v>Sales</v>
          </cell>
          <cell r="E234" t="str">
            <v>Sales</v>
          </cell>
          <cell r="F234" t="str">
            <v>Sales of silver</v>
          </cell>
          <cell r="G234" t="str">
            <v>Доход от реализации серебра</v>
          </cell>
        </row>
        <row r="235">
          <cell r="B235">
            <v>6015</v>
          </cell>
          <cell r="C235" t="str">
            <v>Income</v>
          </cell>
          <cell r="D235" t="str">
            <v>Sales</v>
          </cell>
          <cell r="E235" t="str">
            <v>Sales</v>
          </cell>
          <cell r="F235" t="str">
            <v>Other</v>
          </cell>
          <cell r="G235" t="str">
            <v>Доход от реализации - прочее</v>
          </cell>
        </row>
        <row r="236">
          <cell r="B236">
            <v>6016</v>
          </cell>
          <cell r="C236" t="str">
            <v>Income</v>
          </cell>
          <cell r="D236" t="str">
            <v>Sales</v>
          </cell>
          <cell r="E236" t="str">
            <v>Sales</v>
          </cell>
          <cell r="F236" t="str">
            <v>Inter-company sales</v>
          </cell>
          <cell r="G236" t="str">
            <v>Внутригрупповые продажи</v>
          </cell>
        </row>
        <row r="237">
          <cell r="B237">
            <v>6020</v>
          </cell>
          <cell r="C237" t="str">
            <v>Income</v>
          </cell>
          <cell r="D237" t="str">
            <v>Sales</v>
          </cell>
          <cell r="E237" t="str">
            <v>Sales returns</v>
          </cell>
          <cell r="F237" t="str">
            <v>Sales returns</v>
          </cell>
          <cell r="G237" t="str">
            <v>Возврат проданной продукции</v>
          </cell>
        </row>
        <row r="238">
          <cell r="B238">
            <v>6021</v>
          </cell>
          <cell r="C238" t="str">
            <v>Income</v>
          </cell>
          <cell r="D238" t="str">
            <v>Sales</v>
          </cell>
          <cell r="E238" t="str">
            <v>Sales returns</v>
          </cell>
          <cell r="F238" t="str">
            <v>Sales of gold</v>
          </cell>
          <cell r="G238" t="str">
            <v>Возврат проданной продукции - золото</v>
          </cell>
        </row>
        <row r="239">
          <cell r="B239">
            <v>6022</v>
          </cell>
          <cell r="C239" t="str">
            <v>Income</v>
          </cell>
          <cell r="D239" t="str">
            <v>Sales</v>
          </cell>
          <cell r="E239" t="str">
            <v>Sales returns</v>
          </cell>
          <cell r="F239" t="str">
            <v>Sales of copper</v>
          </cell>
          <cell r="G239" t="str">
            <v>Возврат проданной продукции - медь</v>
          </cell>
        </row>
        <row r="240">
          <cell r="B240">
            <v>6023</v>
          </cell>
          <cell r="C240" t="str">
            <v>Income</v>
          </cell>
          <cell r="D240" t="str">
            <v>Sales</v>
          </cell>
          <cell r="E240" t="str">
            <v>Sales returns</v>
          </cell>
          <cell r="F240" t="str">
            <v>Sales of molibdenum</v>
          </cell>
          <cell r="G240" t="str">
            <v>Возврат проданной продукции - молибден</v>
          </cell>
        </row>
        <row r="241">
          <cell r="B241">
            <v>6024</v>
          </cell>
          <cell r="C241" t="str">
            <v>Income</v>
          </cell>
          <cell r="D241" t="str">
            <v>Sales</v>
          </cell>
          <cell r="E241" t="str">
            <v>Sales returns</v>
          </cell>
          <cell r="F241" t="str">
            <v>Sales of silver</v>
          </cell>
          <cell r="G241" t="str">
            <v>Возврат проданной продукции - серебро</v>
          </cell>
        </row>
        <row r="242">
          <cell r="B242">
            <v>6025</v>
          </cell>
          <cell r="C242" t="str">
            <v>Income</v>
          </cell>
          <cell r="D242" t="str">
            <v>Sales</v>
          </cell>
          <cell r="E242" t="str">
            <v>Sales returns</v>
          </cell>
          <cell r="F242" t="str">
            <v>Other</v>
          </cell>
          <cell r="G242" t="str">
            <v>Возврат проданной продукции - прочее</v>
          </cell>
        </row>
        <row r="243">
          <cell r="B243">
            <v>6030</v>
          </cell>
          <cell r="C243" t="str">
            <v>Income</v>
          </cell>
          <cell r="D243" t="str">
            <v>Sales</v>
          </cell>
          <cell r="E243" t="str">
            <v>Sales discounts</v>
          </cell>
          <cell r="F243" t="str">
            <v>Sales discounts</v>
          </cell>
          <cell r="G243" t="str">
            <v>Скидки с цены и продаж</v>
          </cell>
        </row>
        <row r="244">
          <cell r="B244">
            <v>6031</v>
          </cell>
          <cell r="C244" t="str">
            <v>Income</v>
          </cell>
          <cell r="D244" t="str">
            <v>Sales</v>
          </cell>
          <cell r="E244" t="str">
            <v>Sales discounts</v>
          </cell>
          <cell r="F244" t="str">
            <v>Sales of gold</v>
          </cell>
          <cell r="G244" t="str">
            <v>Скидки по золоту</v>
          </cell>
        </row>
        <row r="245">
          <cell r="B245">
            <v>6032</v>
          </cell>
          <cell r="C245" t="str">
            <v>Income</v>
          </cell>
          <cell r="D245" t="str">
            <v>Sales</v>
          </cell>
          <cell r="E245" t="str">
            <v>Sales discounts</v>
          </cell>
          <cell r="F245" t="str">
            <v>Sales of copper</v>
          </cell>
          <cell r="G245" t="str">
            <v>Скидки по меди</v>
          </cell>
        </row>
        <row r="246">
          <cell r="B246">
            <v>6033</v>
          </cell>
          <cell r="C246" t="str">
            <v>Income</v>
          </cell>
          <cell r="D246" t="str">
            <v>Sales</v>
          </cell>
          <cell r="E246" t="str">
            <v>Sales discounts</v>
          </cell>
          <cell r="F246" t="str">
            <v>Sales of molibdenum</v>
          </cell>
          <cell r="G246" t="str">
            <v>Скидки по молибдену</v>
          </cell>
        </row>
        <row r="247">
          <cell r="B247">
            <v>6034</v>
          </cell>
          <cell r="C247" t="str">
            <v>Income</v>
          </cell>
          <cell r="D247" t="str">
            <v>Sales</v>
          </cell>
          <cell r="E247" t="str">
            <v>Sales discounts</v>
          </cell>
          <cell r="F247" t="str">
            <v>Sales of silver</v>
          </cell>
          <cell r="G247" t="str">
            <v>Скидки по серебру</v>
          </cell>
        </row>
        <row r="248">
          <cell r="B248">
            <v>6035</v>
          </cell>
          <cell r="C248" t="str">
            <v>Income</v>
          </cell>
          <cell r="D248" t="str">
            <v>Sales</v>
          </cell>
          <cell r="E248" t="str">
            <v>Sales discounts</v>
          </cell>
          <cell r="F248" t="str">
            <v>Other</v>
          </cell>
          <cell r="G248" t="str">
            <v>Прочие</v>
          </cell>
        </row>
        <row r="249">
          <cell r="B249">
            <v>6040</v>
          </cell>
          <cell r="C249" t="str">
            <v>Income</v>
          </cell>
          <cell r="D249" t="str">
            <v>Sales</v>
          </cell>
          <cell r="E249" t="str">
            <v>Smelting and refining costs</v>
          </cell>
          <cell r="F249" t="str">
            <v>Smelting and refining costs</v>
          </cell>
          <cell r="G249" t="str">
            <v>Затраты на плавку и очистку</v>
          </cell>
        </row>
        <row r="250">
          <cell r="B250">
            <v>6041</v>
          </cell>
          <cell r="C250" t="str">
            <v>Income</v>
          </cell>
          <cell r="D250" t="str">
            <v>Sales</v>
          </cell>
          <cell r="E250" t="str">
            <v>Smelting and refining costs</v>
          </cell>
          <cell r="F250" t="str">
            <v>Transportation</v>
          </cell>
          <cell r="G250" t="str">
            <v>Транспортировка</v>
          </cell>
        </row>
        <row r="251">
          <cell r="B251">
            <v>6042</v>
          </cell>
          <cell r="C251" t="str">
            <v>Income</v>
          </cell>
          <cell r="D251" t="str">
            <v>Sales</v>
          </cell>
          <cell r="E251" t="str">
            <v>Smelting and refining costs</v>
          </cell>
          <cell r="F251" t="str">
            <v>treatment charges</v>
          </cell>
          <cell r="G251" t="str">
            <v>Обработка</v>
          </cell>
        </row>
        <row r="252">
          <cell r="B252">
            <v>6043</v>
          </cell>
          <cell r="C252" t="str">
            <v>Income</v>
          </cell>
          <cell r="D252" t="str">
            <v>Sales</v>
          </cell>
          <cell r="E252" t="str">
            <v>Smelting and refining costs</v>
          </cell>
          <cell r="F252" t="str">
            <v>refining costs</v>
          </cell>
          <cell r="G252" t="str">
            <v>Очистка</v>
          </cell>
        </row>
        <row r="253">
          <cell r="B253">
            <v>6044</v>
          </cell>
          <cell r="C253" t="str">
            <v>Income</v>
          </cell>
          <cell r="D253" t="str">
            <v>Sales</v>
          </cell>
          <cell r="E253" t="str">
            <v>Smelting and refining costs</v>
          </cell>
          <cell r="F253" t="str">
            <v>insurance</v>
          </cell>
          <cell r="G253" t="str">
            <v>Страхование</v>
          </cell>
        </row>
        <row r="254">
          <cell r="B254">
            <v>6045</v>
          </cell>
          <cell r="C254" t="str">
            <v>Income</v>
          </cell>
          <cell r="D254" t="str">
            <v>Sales</v>
          </cell>
          <cell r="E254" t="str">
            <v>Smelting and refining costs</v>
          </cell>
          <cell r="F254" t="str">
            <v>smelter return</v>
          </cell>
          <cell r="G254" t="str">
            <v>Возвраты по плавке</v>
          </cell>
        </row>
        <row r="255">
          <cell r="B255">
            <v>6100</v>
          </cell>
          <cell r="C255" t="str">
            <v>Income</v>
          </cell>
          <cell r="D255" t="str">
            <v>not used</v>
          </cell>
          <cell r="E255" t="str">
            <v>not used</v>
          </cell>
          <cell r="F255" t="str">
            <v>not used</v>
          </cell>
          <cell r="G255" t="str">
            <v>не используется</v>
          </cell>
        </row>
        <row r="256">
          <cell r="B256">
            <v>6200</v>
          </cell>
          <cell r="C256" t="str">
            <v>Income</v>
          </cell>
          <cell r="D256" t="str">
            <v>Other income</v>
          </cell>
          <cell r="E256" t="str">
            <v>Other income</v>
          </cell>
          <cell r="F256" t="str">
            <v>Other income</v>
          </cell>
          <cell r="G256" t="str">
            <v>Прочие доходы</v>
          </cell>
        </row>
        <row r="257">
          <cell r="B257">
            <v>6210</v>
          </cell>
          <cell r="C257" t="str">
            <v>Income</v>
          </cell>
          <cell r="D257" t="str">
            <v>Other income</v>
          </cell>
          <cell r="E257" t="str">
            <v>Profit on sale of assets</v>
          </cell>
          <cell r="F257" t="str">
            <v>Profit on sale of assets</v>
          </cell>
          <cell r="G257" t="str">
            <v>Доходы от выбытия активов</v>
          </cell>
        </row>
        <row r="258">
          <cell r="B258">
            <v>6220</v>
          </cell>
          <cell r="C258" t="str">
            <v>Income</v>
          </cell>
          <cell r="D258" t="str">
            <v>Other income</v>
          </cell>
          <cell r="E258" t="str">
            <v>Income from zero cost assets</v>
          </cell>
          <cell r="F258" t="str">
            <v>Income from zero cost assets</v>
          </cell>
          <cell r="G258" t="str">
            <v>Доходы от безвозмездно полученных активов</v>
          </cell>
        </row>
        <row r="259">
          <cell r="B259">
            <v>6230</v>
          </cell>
          <cell r="C259" t="str">
            <v>Income</v>
          </cell>
          <cell r="D259" t="str">
            <v>Other income</v>
          </cell>
          <cell r="E259" t="str">
            <v>Income from state subsidies</v>
          </cell>
          <cell r="F259" t="str">
            <v>Income from state subsidies</v>
          </cell>
          <cell r="G259" t="str">
            <v>Доходы от государственных субсидий</v>
          </cell>
        </row>
        <row r="260">
          <cell r="B260">
            <v>6240</v>
          </cell>
          <cell r="C260" t="str">
            <v>Income</v>
          </cell>
          <cell r="D260" t="str">
            <v>Other income</v>
          </cell>
          <cell r="E260" t="str">
            <v>Other income</v>
          </cell>
          <cell r="F260" t="str">
            <v>Other income</v>
          </cell>
          <cell r="G260" t="str">
            <v>Прочие</v>
          </cell>
        </row>
        <row r="261">
          <cell r="B261">
            <v>6250</v>
          </cell>
          <cell r="C261" t="str">
            <v>Income</v>
          </cell>
          <cell r="D261" t="str">
            <v>Other income</v>
          </cell>
          <cell r="E261" t="str">
            <v>Royalty Income</v>
          </cell>
          <cell r="F261" t="str">
            <v>Royalty Income</v>
          </cell>
          <cell r="G261" t="str">
            <v>Доходы по роялти</v>
          </cell>
        </row>
        <row r="262">
          <cell r="B262">
            <v>7000</v>
          </cell>
          <cell r="C262" t="str">
            <v>Expenditure</v>
          </cell>
          <cell r="D262" t="str">
            <v>Cost of sales</v>
          </cell>
          <cell r="E262" t="str">
            <v>Cost of sales</v>
          </cell>
          <cell r="F262" t="str">
            <v>Cost of sales</v>
          </cell>
          <cell r="G262" t="str">
            <v>Себестоимость реализованной продукции и оказанных услуг</v>
          </cell>
        </row>
        <row r="263">
          <cell r="B263">
            <v>7010</v>
          </cell>
          <cell r="C263" t="str">
            <v>Expenditure</v>
          </cell>
          <cell r="D263" t="str">
            <v>Cost of sales</v>
          </cell>
          <cell r="E263" t="str">
            <v>Mining</v>
          </cell>
          <cell r="F263" t="str">
            <v>Mining</v>
          </cell>
          <cell r="G263" t="str">
            <v>Добыча</v>
          </cell>
        </row>
        <row r="264">
          <cell r="B264">
            <v>7020</v>
          </cell>
          <cell r="C264" t="str">
            <v>Expenditure</v>
          </cell>
          <cell r="D264" t="str">
            <v>Cost of sales</v>
          </cell>
          <cell r="E264" t="str">
            <v>Processing</v>
          </cell>
          <cell r="F264" t="str">
            <v>Processing</v>
          </cell>
          <cell r="G264" t="str">
            <v>Обработка</v>
          </cell>
        </row>
        <row r="265">
          <cell r="B265">
            <v>7030</v>
          </cell>
          <cell r="C265" t="str">
            <v>Expenditure</v>
          </cell>
          <cell r="D265" t="str">
            <v>Cost of sales</v>
          </cell>
          <cell r="E265" t="str">
            <v>By-product credit</v>
          </cell>
          <cell r="F265" t="str">
            <v>By-product credit</v>
          </cell>
          <cell r="G265" t="str">
            <v>Доход от продажи попутных ископаемых</v>
          </cell>
        </row>
        <row r="266">
          <cell r="B266">
            <v>7100</v>
          </cell>
          <cell r="C266" t="str">
            <v>Expenditure</v>
          </cell>
          <cell r="D266" t="str">
            <v>Selling expenses</v>
          </cell>
          <cell r="E266" t="str">
            <v>Selling expenses</v>
          </cell>
          <cell r="F266" t="str">
            <v>Selling expenses</v>
          </cell>
          <cell r="G266" t="str">
            <v>Расходы по реализации продукции и оказанию услуг</v>
          </cell>
        </row>
        <row r="267">
          <cell r="B267">
            <v>7200</v>
          </cell>
          <cell r="C267" t="str">
            <v>Expenditure</v>
          </cell>
          <cell r="D267" t="str">
            <v>General and Administrative expenses</v>
          </cell>
          <cell r="E267" t="str">
            <v>General and Administrative expenses</v>
          </cell>
          <cell r="F267" t="str">
            <v>General and Administrative expenses</v>
          </cell>
          <cell r="G267" t="str">
            <v>Общие и административные расходы</v>
          </cell>
        </row>
        <row r="268">
          <cell r="B268">
            <v>7210</v>
          </cell>
          <cell r="C268" t="str">
            <v>Expenditure</v>
          </cell>
          <cell r="D268" t="str">
            <v>General and Administrative expenses</v>
          </cell>
          <cell r="E268" t="str">
            <v>Operating taxes</v>
          </cell>
          <cell r="F268" t="str">
            <v>Operating taxes</v>
          </cell>
          <cell r="G268" t="str">
            <v>Операционные налоги</v>
          </cell>
        </row>
        <row r="269">
          <cell r="B269">
            <v>7220</v>
          </cell>
          <cell r="C269" t="str">
            <v>Expenditure</v>
          </cell>
          <cell r="D269" t="str">
            <v>General and Administrative expenses</v>
          </cell>
          <cell r="E269" t="str">
            <v>Royalties</v>
          </cell>
          <cell r="F269" t="str">
            <v>Royalties</v>
          </cell>
          <cell r="G269" t="str">
            <v>Расходы по роялти</v>
          </cell>
        </row>
        <row r="270">
          <cell r="B270">
            <v>7221</v>
          </cell>
          <cell r="C270" t="str">
            <v>Expenditure</v>
          </cell>
          <cell r="D270" t="str">
            <v>General and Administrative expenses</v>
          </cell>
          <cell r="E270" t="str">
            <v>Royalties</v>
          </cell>
          <cell r="F270" t="str">
            <v>Government royalties</v>
          </cell>
          <cell r="G270" t="str">
            <v>Роялти в пользу государства</v>
          </cell>
        </row>
        <row r="271">
          <cell r="B271">
            <v>7222</v>
          </cell>
          <cell r="C271" t="str">
            <v>Expenditure</v>
          </cell>
          <cell r="D271" t="str">
            <v>General and Administrative expenses</v>
          </cell>
          <cell r="E271" t="str">
            <v>Royalties</v>
          </cell>
          <cell r="F271" t="str">
            <v>Other royalties</v>
          </cell>
          <cell r="G271" t="str">
            <v>Прочие роялти</v>
          </cell>
        </row>
        <row r="272">
          <cell r="B272">
            <v>7230</v>
          </cell>
          <cell r="C272" t="str">
            <v>Expenditure</v>
          </cell>
          <cell r="D272" t="str">
            <v>General and Administrative expenses</v>
          </cell>
          <cell r="E272" t="str">
            <v>Other general adminstrative expenses</v>
          </cell>
          <cell r="F272" t="str">
            <v>Other general adminstrative expenses</v>
          </cell>
          <cell r="G272" t="str">
            <v>Прочие общие и административные расходы</v>
          </cell>
        </row>
        <row r="273">
          <cell r="B273">
            <v>7240</v>
          </cell>
          <cell r="C273" t="str">
            <v>Expenditure</v>
          </cell>
          <cell r="D273" t="str">
            <v>General and Administrative expenses</v>
          </cell>
          <cell r="E273" t="str">
            <v>Management fees</v>
          </cell>
          <cell r="F273" t="str">
            <v>Management fees</v>
          </cell>
          <cell r="G273" t="str">
            <v>Платежи за управление</v>
          </cell>
        </row>
        <row r="274">
          <cell r="B274">
            <v>7300</v>
          </cell>
          <cell r="D274" t="str">
            <v>not used</v>
          </cell>
          <cell r="E274" t="str">
            <v>not used</v>
          </cell>
          <cell r="F274" t="str">
            <v>not used</v>
          </cell>
          <cell r="G274" t="str">
            <v>Не используется</v>
          </cell>
        </row>
        <row r="275">
          <cell r="B275">
            <v>7400</v>
          </cell>
          <cell r="C275" t="str">
            <v>Expenditure</v>
          </cell>
          <cell r="D275" t="str">
            <v>Other expenses</v>
          </cell>
          <cell r="E275" t="str">
            <v>Other expenses</v>
          </cell>
          <cell r="F275" t="str">
            <v>Other expenses</v>
          </cell>
          <cell r="G275" t="str">
            <v>Прочие расходы</v>
          </cell>
        </row>
        <row r="276">
          <cell r="B276">
            <v>7410</v>
          </cell>
          <cell r="C276" t="str">
            <v>Expenditure</v>
          </cell>
          <cell r="D276" t="str">
            <v>Other expenses</v>
          </cell>
          <cell r="E276" t="str">
            <v>Loss on dipsosal of fixed assets</v>
          </cell>
          <cell r="F276" t="str">
            <v>Loss on dipsosal of fixed assets</v>
          </cell>
          <cell r="G276" t="str">
            <v>Расходы по выбытию активов</v>
          </cell>
        </row>
        <row r="277">
          <cell r="B277">
            <v>7411</v>
          </cell>
          <cell r="C277" t="str">
            <v>Expenditure</v>
          </cell>
          <cell r="D277" t="str">
            <v>Other expenses</v>
          </cell>
          <cell r="E277" t="str">
            <v>Loss on dipsosal of fixed assets</v>
          </cell>
          <cell r="F277" t="str">
            <v>Loss on sale of fixed assets</v>
          </cell>
          <cell r="G277" t="str">
            <v>Расходы по продаже активов</v>
          </cell>
        </row>
        <row r="278">
          <cell r="B278">
            <v>7412</v>
          </cell>
          <cell r="C278" t="str">
            <v>Expenditure</v>
          </cell>
          <cell r="D278" t="str">
            <v>Other expenses</v>
          </cell>
          <cell r="E278" t="str">
            <v>Loss on dipsosal of fixed assets</v>
          </cell>
          <cell r="F278" t="str">
            <v>Loss on disposal of fixed assets</v>
          </cell>
          <cell r="G278" t="str">
            <v>Расходы по выбытию активов</v>
          </cell>
        </row>
        <row r="279">
          <cell r="B279">
            <v>7420</v>
          </cell>
          <cell r="C279" t="str">
            <v>Expenditure</v>
          </cell>
          <cell r="D279" t="str">
            <v>Other expenses</v>
          </cell>
          <cell r="E279" t="str">
            <v>Fixed asset devaluation</v>
          </cell>
          <cell r="F279" t="str">
            <v>Fixed asset devaluation</v>
          </cell>
          <cell r="G279" t="str">
            <v>Расходы по обесценению активов</v>
          </cell>
        </row>
        <row r="280">
          <cell r="B280">
            <v>7430</v>
          </cell>
          <cell r="C280" t="str">
            <v>Expenditure</v>
          </cell>
          <cell r="D280" t="str">
            <v>Other expenses</v>
          </cell>
          <cell r="E280" t="str">
            <v>not used</v>
          </cell>
          <cell r="F280" t="str">
            <v>not used</v>
          </cell>
          <cell r="G280" t="str">
            <v>не используется</v>
          </cell>
        </row>
        <row r="281">
          <cell r="B281">
            <v>7440</v>
          </cell>
          <cell r="C281" t="str">
            <v>Expenditure</v>
          </cell>
          <cell r="D281" t="str">
            <v>Other expenses</v>
          </cell>
          <cell r="E281" t="str">
            <v>Bad debt write-offs</v>
          </cell>
          <cell r="F281" t="str">
            <v>Bad debt write-offs</v>
          </cell>
          <cell r="G281" t="str">
            <v>Расходы по созданию резерва и списанию безнадежных требований</v>
          </cell>
        </row>
        <row r="282">
          <cell r="B282">
            <v>7450</v>
          </cell>
          <cell r="C282" t="str">
            <v>Expenditure</v>
          </cell>
          <cell r="D282" t="str">
            <v>Other expenses</v>
          </cell>
          <cell r="E282" t="str">
            <v>Operating lease expenses</v>
          </cell>
          <cell r="F282" t="str">
            <v>Operating lease expenses</v>
          </cell>
          <cell r="G282" t="str">
            <v>Расходы по операционной аренде</v>
          </cell>
        </row>
        <row r="283">
          <cell r="B283">
            <v>7460</v>
          </cell>
          <cell r="C283" t="str">
            <v>Expenditure</v>
          </cell>
          <cell r="D283" t="str">
            <v>Other expenses</v>
          </cell>
          <cell r="E283" t="str">
            <v>not used</v>
          </cell>
          <cell r="F283" t="str">
            <v>not used</v>
          </cell>
          <cell r="G283" t="str">
            <v>не используется</v>
          </cell>
        </row>
        <row r="284">
          <cell r="B284">
            <v>7470</v>
          </cell>
          <cell r="C284" t="str">
            <v>Expenditure</v>
          </cell>
          <cell r="D284" t="str">
            <v>Other expenses</v>
          </cell>
          <cell r="E284" t="str">
            <v>Other expenses</v>
          </cell>
          <cell r="F284" t="str">
            <v>Other expenses</v>
          </cell>
          <cell r="G284" t="str">
            <v>Прочие расходы</v>
          </cell>
        </row>
        <row r="285">
          <cell r="B285">
            <v>7500</v>
          </cell>
          <cell r="C285" t="str">
            <v>Expenditure</v>
          </cell>
          <cell r="D285" t="str">
            <v>Other expenses</v>
          </cell>
          <cell r="E285" t="str">
            <v>Expenses related to discontinued operations</v>
          </cell>
          <cell r="F285" t="str">
            <v>Expenses related to discontinued operations</v>
          </cell>
          <cell r="G285" t="str">
            <v>Расходы связанные с прекращаемой деятельностью</v>
          </cell>
        </row>
        <row r="286">
          <cell r="B286">
            <v>7600</v>
          </cell>
          <cell r="C286" t="str">
            <v>Expenditure</v>
          </cell>
          <cell r="D286" t="str">
            <v>Other expenses</v>
          </cell>
          <cell r="E286" t="str">
            <v>Losses from associated companies</v>
          </cell>
          <cell r="F286" t="str">
            <v>Losses from associated companies</v>
          </cell>
          <cell r="G286" t="str">
            <v>Доля в убытке дочерних и ассоциированных организаций</v>
          </cell>
        </row>
        <row r="287">
          <cell r="B287">
            <v>7700</v>
          </cell>
          <cell r="C287" t="str">
            <v>Expenditure</v>
          </cell>
          <cell r="D287" t="str">
            <v>Other expenses</v>
          </cell>
          <cell r="E287" t="str">
            <v>not used</v>
          </cell>
          <cell r="F287" t="str">
            <v>not used</v>
          </cell>
          <cell r="G287" t="str">
            <v>не используется</v>
          </cell>
        </row>
        <row r="288">
          <cell r="B288">
            <v>7800</v>
          </cell>
          <cell r="C288" t="str">
            <v>Expenditure</v>
          </cell>
          <cell r="D288" t="str">
            <v>Other expenses</v>
          </cell>
          <cell r="E288" t="str">
            <v>Royalty expenses</v>
          </cell>
          <cell r="F288" t="str">
            <v>Royalty expenses</v>
          </cell>
          <cell r="G288" t="str">
            <v>Расходы по роялти</v>
          </cell>
        </row>
        <row r="289">
          <cell r="B289">
            <v>7900</v>
          </cell>
          <cell r="C289" t="str">
            <v>Expenditure</v>
          </cell>
          <cell r="D289" t="str">
            <v>Exchange rate differences</v>
          </cell>
          <cell r="E289" t="str">
            <v>Exchange rate differences</v>
          </cell>
          <cell r="F289" t="str">
            <v>Exchange rate differences</v>
          </cell>
          <cell r="G289" t="str">
            <v>Курсовые разницы</v>
          </cell>
        </row>
        <row r="290">
          <cell r="B290">
            <v>7910</v>
          </cell>
          <cell r="C290" t="str">
            <v>Expenditure</v>
          </cell>
          <cell r="D290" t="str">
            <v>Exchange rate differences</v>
          </cell>
          <cell r="E290" t="str">
            <v>Realised exchange gain (loss)</v>
          </cell>
          <cell r="F290" t="str">
            <v>Realised exchange gain (loss)</v>
          </cell>
          <cell r="G290" t="str">
            <v>Реализованный доход (убыток) по курсовой разнице</v>
          </cell>
        </row>
        <row r="291">
          <cell r="B291">
            <v>7920</v>
          </cell>
          <cell r="C291" t="str">
            <v>Expenditure</v>
          </cell>
          <cell r="D291" t="str">
            <v>Exchange rate differences</v>
          </cell>
          <cell r="E291" t="str">
            <v>Unrealised exchange gain (loss)</v>
          </cell>
          <cell r="F291" t="str">
            <v>Unrealised exchange gain (loss)</v>
          </cell>
          <cell r="G291" t="str">
            <v>Нереализованный доход (убыток) по курсовой разнице</v>
          </cell>
        </row>
        <row r="292">
          <cell r="B292">
            <v>9100</v>
          </cell>
          <cell r="C292" t="str">
            <v>Financing &amp; tax</v>
          </cell>
          <cell r="D292" t="str">
            <v>Interest recievable</v>
          </cell>
          <cell r="E292" t="str">
            <v>Interest recievable</v>
          </cell>
          <cell r="F292" t="str">
            <v>Interest recievable</v>
          </cell>
          <cell r="G292" t="str">
            <v>Доходы по процентам  (интерес, вознаграждения)</v>
          </cell>
        </row>
        <row r="293">
          <cell r="B293">
            <v>9110</v>
          </cell>
          <cell r="C293" t="str">
            <v>Financing &amp; tax</v>
          </cell>
          <cell r="D293" t="str">
            <v>Interest recievable</v>
          </cell>
          <cell r="E293" t="str">
            <v>Interest receivable - external</v>
          </cell>
          <cell r="F293" t="str">
            <v>Interest receivable - external</v>
          </cell>
          <cell r="G293" t="str">
            <v>внешние</v>
          </cell>
        </row>
        <row r="294">
          <cell r="B294">
            <v>9120</v>
          </cell>
          <cell r="C294" t="str">
            <v>Financing &amp; tax</v>
          </cell>
          <cell r="D294" t="str">
            <v>Interest recievable</v>
          </cell>
          <cell r="E294" t="str">
            <v>Interest receivable - intercompany</v>
          </cell>
          <cell r="F294" t="str">
            <v>Interest receivable - intercompany</v>
          </cell>
          <cell r="G294" t="str">
            <v>внутригрупповые</v>
          </cell>
        </row>
        <row r="295">
          <cell r="B295">
            <v>9200</v>
          </cell>
          <cell r="C295" t="str">
            <v>Financing &amp; tax</v>
          </cell>
          <cell r="D295" t="str">
            <v>Interest payable</v>
          </cell>
          <cell r="E295" t="str">
            <v>Interest payable</v>
          </cell>
          <cell r="F295" t="str">
            <v>Interest payable</v>
          </cell>
          <cell r="G295" t="str">
            <v>Расходы по процентам (интерес, вознаграждения)</v>
          </cell>
        </row>
        <row r="296">
          <cell r="B296">
            <v>9210</v>
          </cell>
          <cell r="C296" t="str">
            <v>Financing &amp; tax</v>
          </cell>
          <cell r="D296" t="str">
            <v>Interest payable</v>
          </cell>
          <cell r="E296" t="str">
            <v>Interest payable - external</v>
          </cell>
          <cell r="F296" t="str">
            <v>Interest payable - external</v>
          </cell>
          <cell r="G296" t="str">
            <v>внешние</v>
          </cell>
        </row>
        <row r="297">
          <cell r="B297">
            <v>9220</v>
          </cell>
          <cell r="C297" t="str">
            <v>Financing &amp; tax</v>
          </cell>
          <cell r="D297" t="str">
            <v>Interest payable</v>
          </cell>
          <cell r="E297" t="str">
            <v>Interest payable - intercompany</v>
          </cell>
          <cell r="F297" t="str">
            <v>Interest payable - intercompany</v>
          </cell>
          <cell r="G297" t="str">
            <v>внутригрупповые</v>
          </cell>
        </row>
        <row r="298">
          <cell r="B298">
            <v>9300</v>
          </cell>
          <cell r="C298" t="str">
            <v>Financing &amp; tax</v>
          </cell>
          <cell r="D298" t="str">
            <v>Exchange rate differences</v>
          </cell>
          <cell r="E298" t="str">
            <v>Exchange rate differences</v>
          </cell>
          <cell r="F298" t="str">
            <v>Exchange rate differences</v>
          </cell>
          <cell r="G298" t="str">
            <v>Курсовые разницы</v>
          </cell>
        </row>
        <row r="299">
          <cell r="B299">
            <v>9310</v>
          </cell>
          <cell r="C299" t="str">
            <v>Financing &amp; tax</v>
          </cell>
          <cell r="D299" t="str">
            <v>Exchange rate differences</v>
          </cell>
          <cell r="E299" t="str">
            <v>Realised exchange gain (loss)</v>
          </cell>
          <cell r="F299" t="str">
            <v>Realised exchange gain (loss)</v>
          </cell>
          <cell r="G299" t="str">
            <v>Реализованный доход (убыток) по курсовой разнице</v>
          </cell>
        </row>
        <row r="300">
          <cell r="B300">
            <v>9320</v>
          </cell>
          <cell r="C300" t="str">
            <v>Financing &amp; tax</v>
          </cell>
          <cell r="D300" t="str">
            <v>Exchange rate differences</v>
          </cell>
          <cell r="E300" t="str">
            <v>Unrealised exchange gain (loss)</v>
          </cell>
          <cell r="F300" t="str">
            <v>Unrealised exchange gain (loss)</v>
          </cell>
          <cell r="G300" t="str">
            <v>Нереализованный доход (убыток) по курсовой разнице</v>
          </cell>
        </row>
        <row r="301">
          <cell r="B301">
            <v>9400</v>
          </cell>
          <cell r="C301" t="str">
            <v>Financing &amp; tax</v>
          </cell>
          <cell r="D301" t="str">
            <v>Dividends income intercompany</v>
          </cell>
          <cell r="E301" t="str">
            <v>Dividends income intercompany</v>
          </cell>
          <cell r="F301" t="str">
            <v>Dividends income intercompany</v>
          </cell>
          <cell r="G301" t="str">
            <v>Доходы по дивидендам - внутригрупповые</v>
          </cell>
        </row>
        <row r="302">
          <cell r="B302">
            <v>9500</v>
          </cell>
          <cell r="C302" t="str">
            <v>Financing &amp; tax</v>
          </cell>
          <cell r="D302" t="str">
            <v>Minority interest</v>
          </cell>
          <cell r="E302" t="str">
            <v>Minority interest</v>
          </cell>
          <cell r="F302" t="str">
            <v>Minority interest</v>
          </cell>
          <cell r="G302" t="str">
            <v>Интерес меньшинства</v>
          </cell>
        </row>
        <row r="303">
          <cell r="B303">
            <v>9700</v>
          </cell>
          <cell r="C303" t="str">
            <v>Financing &amp; tax</v>
          </cell>
          <cell r="D303" t="str">
            <v>Other financial items</v>
          </cell>
          <cell r="E303" t="str">
            <v>Income from financial lease</v>
          </cell>
          <cell r="F303" t="str">
            <v>Income from financial lease</v>
          </cell>
          <cell r="G303" t="str">
            <v>Прочие финансовые позиции</v>
          </cell>
        </row>
        <row r="304">
          <cell r="B304">
            <v>9710</v>
          </cell>
          <cell r="C304" t="str">
            <v>Financing &amp; tax</v>
          </cell>
          <cell r="D304" t="str">
            <v>Other financial items</v>
          </cell>
          <cell r="E304" t="str">
            <v>Income from financial lease</v>
          </cell>
          <cell r="F304" t="str">
            <v>Income from financial lease</v>
          </cell>
          <cell r="G304" t="str">
            <v>Доход от финансовой аренды (лизинга)</v>
          </cell>
        </row>
        <row r="305">
          <cell r="B305">
            <v>9720</v>
          </cell>
          <cell r="C305" t="str">
            <v>Financing &amp; tax</v>
          </cell>
          <cell r="D305" t="str">
            <v>Other financial items</v>
          </cell>
          <cell r="E305" t="str">
            <v>Investment income from real estate</v>
          </cell>
          <cell r="F305" t="str">
            <v>Investment income from real estate</v>
          </cell>
          <cell r="G305" t="str">
            <v>Инвестиционный доход от недвижимости</v>
          </cell>
        </row>
        <row r="306">
          <cell r="B306">
            <v>9730</v>
          </cell>
          <cell r="C306" t="str">
            <v>Financing &amp; tax</v>
          </cell>
          <cell r="D306" t="str">
            <v>Other financial items</v>
          </cell>
          <cell r="E306" t="str">
            <v>not used</v>
          </cell>
          <cell r="F306" t="str">
            <v>not used</v>
          </cell>
          <cell r="G306" t="str">
            <v>не используется</v>
          </cell>
        </row>
        <row r="307">
          <cell r="B307">
            <v>9740</v>
          </cell>
          <cell r="C307" t="str">
            <v>Financing &amp; tax</v>
          </cell>
          <cell r="D307" t="str">
            <v>Other financial items</v>
          </cell>
          <cell r="E307" t="str">
            <v xml:space="preserve">Other financial income </v>
          </cell>
          <cell r="F307" t="str">
            <v xml:space="preserve">Other financial income </v>
          </cell>
          <cell r="G307" t="str">
            <v>Прочие финансовые доходы</v>
          </cell>
        </row>
        <row r="308">
          <cell r="B308">
            <v>9800</v>
          </cell>
          <cell r="C308" t="str">
            <v>Financing &amp; tax</v>
          </cell>
          <cell r="D308" t="str">
            <v>Taxes</v>
          </cell>
          <cell r="E308" t="str">
            <v>Taxes</v>
          </cell>
          <cell r="F308" t="str">
            <v>Taxes</v>
          </cell>
          <cell r="G308" t="str">
            <v>Налоги</v>
          </cell>
        </row>
        <row r="309">
          <cell r="B309">
            <v>9810</v>
          </cell>
          <cell r="C309" t="str">
            <v>Financing &amp; tax</v>
          </cell>
          <cell r="D309" t="str">
            <v>Taxes</v>
          </cell>
          <cell r="E309" t="str">
            <v>Current tax</v>
          </cell>
          <cell r="F309" t="str">
            <v>Current tax</v>
          </cell>
          <cell r="G309" t="str">
            <v>Текущий корпоративный подоходный налог</v>
          </cell>
        </row>
        <row r="310">
          <cell r="B310">
            <v>9812</v>
          </cell>
          <cell r="C310" t="str">
            <v>Financing &amp; tax</v>
          </cell>
          <cell r="D310" t="str">
            <v>Taxes</v>
          </cell>
          <cell r="E310" t="str">
            <v>Deferred tax</v>
          </cell>
          <cell r="F310" t="str">
            <v>Deferred tax</v>
          </cell>
          <cell r="G310" t="str">
            <v>Отложенный корпоративный подоходный налог</v>
          </cell>
        </row>
      </sheetData>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Data"/>
      <sheetName val="accounts"/>
      <sheetName val="Analytics"/>
      <sheetName val="DataEntry"/>
      <sheetName val="Summary"/>
      <sheetName val="InterCoAnalysis"/>
      <sheetName val="Output"/>
      <sheetName val="RUSSIAN (3)"/>
    </sheetNames>
    <sheetDataSet>
      <sheetData sheetId="0">
        <row r="13">
          <cell r="D13" t="str">
            <v>English</v>
          </cell>
        </row>
      </sheetData>
      <sheetData sheetId="1">
        <row r="6">
          <cell r="B6">
            <v>1000</v>
          </cell>
          <cell r="C6" t="str">
            <v>Short-term assets</v>
          </cell>
          <cell r="D6" t="str">
            <v>Cash &amp; bank</v>
          </cell>
          <cell r="E6" t="str">
            <v>Cash &amp; bank</v>
          </cell>
          <cell r="F6" t="str">
            <v>Cash &amp; bank</v>
          </cell>
          <cell r="G6" t="str">
            <v>Денежные средства</v>
          </cell>
        </row>
        <row r="7">
          <cell r="B7">
            <v>1010</v>
          </cell>
          <cell r="C7" t="str">
            <v>Short-term assets</v>
          </cell>
          <cell r="D7" t="str">
            <v>Cash &amp; bank</v>
          </cell>
          <cell r="E7" t="str">
            <v>Local currency -cash</v>
          </cell>
          <cell r="F7" t="str">
            <v>Local currency -cash</v>
          </cell>
          <cell r="G7" t="str">
            <v>Денежные средства в кассе в тенге</v>
          </cell>
        </row>
        <row r="8">
          <cell r="B8">
            <v>1020</v>
          </cell>
          <cell r="C8" t="str">
            <v>Short-term assets</v>
          </cell>
          <cell r="D8" t="str">
            <v>Cash &amp; bank</v>
          </cell>
          <cell r="E8" t="str">
            <v>Foreign currency - cash</v>
          </cell>
          <cell r="F8" t="str">
            <v>Foreign currency - cash</v>
          </cell>
          <cell r="G8" t="str">
            <v>Денежные средства в кассе в валюте</v>
          </cell>
        </row>
        <row r="9">
          <cell r="B9">
            <v>1030</v>
          </cell>
          <cell r="C9" t="str">
            <v>Short-term assets</v>
          </cell>
          <cell r="D9" t="str">
            <v>Cash &amp; bank</v>
          </cell>
          <cell r="E9" t="str">
            <v>Cash in transit - cash</v>
          </cell>
          <cell r="F9" t="str">
            <v>Cash in transit - cash</v>
          </cell>
          <cell r="G9" t="str">
            <v>Денежные средства в пути</v>
          </cell>
        </row>
        <row r="10">
          <cell r="B10">
            <v>1031</v>
          </cell>
          <cell r="C10" t="str">
            <v>Short-term assets</v>
          </cell>
          <cell r="D10" t="str">
            <v>Cash &amp; bank</v>
          </cell>
          <cell r="E10" t="str">
            <v>Cash in transit - cash</v>
          </cell>
          <cell r="F10" t="str">
            <v>Local currency - cash</v>
          </cell>
          <cell r="G10" t="str">
            <v>Денежные средства в пути в тенге</v>
          </cell>
        </row>
        <row r="11">
          <cell r="B11">
            <v>1032</v>
          </cell>
          <cell r="C11" t="str">
            <v>Short-term assets</v>
          </cell>
          <cell r="D11" t="str">
            <v>Cash &amp; bank</v>
          </cell>
          <cell r="E11" t="str">
            <v>Cash in transit - cash</v>
          </cell>
          <cell r="F11" t="str">
            <v>Foreign currency - cash</v>
          </cell>
          <cell r="G11" t="str">
            <v>Денежные средства в пути в валюте</v>
          </cell>
        </row>
        <row r="12">
          <cell r="B12">
            <v>1040</v>
          </cell>
          <cell r="C12" t="str">
            <v>Short-term assets</v>
          </cell>
          <cell r="D12" t="str">
            <v>Cash &amp; bank</v>
          </cell>
          <cell r="E12" t="str">
            <v>Local currency - bank</v>
          </cell>
          <cell r="F12" t="str">
            <v>Local currency - bank</v>
          </cell>
          <cell r="G12" t="str">
            <v>Денежные средства на текущих банковских счетах в тенге</v>
          </cell>
        </row>
        <row r="13">
          <cell r="B13">
            <v>1050</v>
          </cell>
          <cell r="C13" t="str">
            <v>Short-term assets</v>
          </cell>
          <cell r="D13" t="str">
            <v>Cash &amp; bank</v>
          </cell>
          <cell r="E13" t="str">
            <v>Foreign currency - bank</v>
          </cell>
          <cell r="F13" t="str">
            <v>Foreign currency - bank</v>
          </cell>
          <cell r="G13" t="str">
            <v>Денежные средства на текущих банковских счетах в валюте</v>
          </cell>
        </row>
        <row r="14">
          <cell r="B14">
            <v>1060</v>
          </cell>
          <cell r="C14" t="str">
            <v>Short-term assets</v>
          </cell>
          <cell r="D14" t="str">
            <v>Cash &amp; bank</v>
          </cell>
          <cell r="E14" t="str">
            <v>Deposits - bank</v>
          </cell>
          <cell r="F14" t="str">
            <v>Deposits - bank</v>
          </cell>
          <cell r="G14" t="str">
            <v>Денежные средства на депозитных банковских счетах</v>
          </cell>
        </row>
        <row r="15">
          <cell r="B15">
            <v>1070</v>
          </cell>
          <cell r="C15" t="str">
            <v>Short-term assets</v>
          </cell>
          <cell r="D15" t="str">
            <v>Cash &amp; bank</v>
          </cell>
          <cell r="E15" t="str">
            <v>Special accounts - bank</v>
          </cell>
          <cell r="F15" t="str">
            <v>Special accounts - bank</v>
          </cell>
          <cell r="G15" t="str">
            <v>Денежные средства на специальных счетах</v>
          </cell>
        </row>
        <row r="16">
          <cell r="B16">
            <v>1100</v>
          </cell>
          <cell r="C16" t="str">
            <v>Short-term assets</v>
          </cell>
          <cell r="D16" t="str">
            <v>Short-term financial assets</v>
          </cell>
          <cell r="E16" t="str">
            <v>Short-term financial assets</v>
          </cell>
          <cell r="F16" t="str">
            <v>Short-term financial assets</v>
          </cell>
          <cell r="G16" t="str">
            <v>Денежные средства на специальных счетах</v>
          </cell>
        </row>
        <row r="17">
          <cell r="B17">
            <v>1110</v>
          </cell>
          <cell r="C17" t="str">
            <v>Short-term assets</v>
          </cell>
          <cell r="D17" t="str">
            <v>Short-term financial assets</v>
          </cell>
          <cell r="E17" t="str">
            <v>Short-term loans receivable</v>
          </cell>
          <cell r="F17" t="str">
            <v>Short-term loans receivable</v>
          </cell>
          <cell r="G17" t="str">
            <v>Краткосрочные предоставленные займы</v>
          </cell>
        </row>
        <row r="18">
          <cell r="B18">
            <v>1111</v>
          </cell>
          <cell r="C18" t="str">
            <v>Short-term assets</v>
          </cell>
          <cell r="D18" t="str">
            <v>Short-term financial assets</v>
          </cell>
          <cell r="E18" t="str">
            <v>Short-term loans receivable</v>
          </cell>
          <cell r="F18" t="str">
            <v xml:space="preserve">External </v>
          </cell>
          <cell r="G18" t="str">
            <v>внешние</v>
          </cell>
        </row>
        <row r="19">
          <cell r="B19">
            <v>1112</v>
          </cell>
          <cell r="C19" t="str">
            <v>Short-term assets</v>
          </cell>
          <cell r="D19" t="str">
            <v>Short-term financial assets</v>
          </cell>
          <cell r="E19" t="str">
            <v>Short-term loans receivable</v>
          </cell>
          <cell r="F19" t="str">
            <v>Inter-group</v>
          </cell>
          <cell r="G19" t="str">
            <v>внутри группы</v>
          </cell>
        </row>
        <row r="20">
          <cell r="B20">
            <v>1120</v>
          </cell>
          <cell r="C20" t="str">
            <v>Short-term assets</v>
          </cell>
          <cell r="D20" t="str">
            <v>Short-term financial assets</v>
          </cell>
          <cell r="E20" t="str">
            <v>Short-term financial assets (marketable securities)</v>
          </cell>
          <cell r="F20" t="str">
            <v>Short-term financial assets (marketable securities)</v>
          </cell>
          <cell r="G20" t="str">
            <v>Краткосрочные финансовые активы, предназначенные для торговли</v>
          </cell>
        </row>
        <row r="21">
          <cell r="B21">
            <v>1130</v>
          </cell>
          <cell r="C21" t="str">
            <v>Short-term assets</v>
          </cell>
          <cell r="D21" t="str">
            <v>Short-term financial assets</v>
          </cell>
          <cell r="E21" t="str">
            <v>Short-term investments</v>
          </cell>
          <cell r="F21" t="str">
            <v>Short-term investments</v>
          </cell>
          <cell r="G21" t="str">
            <v>Краткосрочные инвестиции, удерживаемые до погашения</v>
          </cell>
        </row>
        <row r="22">
          <cell r="B22">
            <v>1140</v>
          </cell>
          <cell r="C22" t="str">
            <v>Short-term assets</v>
          </cell>
          <cell r="D22" t="str">
            <v>Short-term financial assets</v>
          </cell>
          <cell r="E22" t="str">
            <v>Short-term investments</v>
          </cell>
          <cell r="F22" t="str">
            <v>Short-term investments</v>
          </cell>
          <cell r="G22" t="str">
            <v>Краткосрочные финансовые инвестиции, имеющиеся в наличие для продажи</v>
          </cell>
        </row>
        <row r="23">
          <cell r="B23">
            <v>1150</v>
          </cell>
          <cell r="C23" t="str">
            <v>Short-term assets</v>
          </cell>
          <cell r="D23" t="str">
            <v>Short-term financial assets</v>
          </cell>
          <cell r="E23" t="str">
            <v>Other short-term financial investments</v>
          </cell>
          <cell r="F23" t="str">
            <v>Other short-term financial investments</v>
          </cell>
          <cell r="G23" t="str">
            <v>Прочие краткосрочные финансовые инвестиции</v>
          </cell>
        </row>
        <row r="24">
          <cell r="B24">
            <v>1200</v>
          </cell>
          <cell r="C24" t="str">
            <v>Short-term assets</v>
          </cell>
          <cell r="D24" t="str">
            <v>Accounts receivables</v>
          </cell>
          <cell r="E24" t="str">
            <v>Accounts receivables</v>
          </cell>
          <cell r="F24" t="str">
            <v>Accounts receivables</v>
          </cell>
          <cell r="G24" t="str">
            <v>Краткосрочная дебиторская задолженность</v>
          </cell>
        </row>
        <row r="25">
          <cell r="B25">
            <v>1210</v>
          </cell>
          <cell r="C25" t="str">
            <v>Short-term assets</v>
          </cell>
          <cell r="D25" t="str">
            <v>Accounts receivables</v>
          </cell>
          <cell r="E25" t="str">
            <v>Short-term receivables - customers</v>
          </cell>
          <cell r="F25" t="str">
            <v>Short-term receivables - customers</v>
          </cell>
          <cell r="G25" t="str">
            <v>Краткосрочная дебиторская задолженность покупателей и заказчиков</v>
          </cell>
        </row>
        <row r="26">
          <cell r="B26">
            <v>1220</v>
          </cell>
          <cell r="C26" t="str">
            <v>Short-term assets</v>
          </cell>
          <cell r="D26" t="str">
            <v>Accounts receivables</v>
          </cell>
          <cell r="E26" t="str">
            <v>Short-term receivables - subsidiaries</v>
          </cell>
          <cell r="F26" t="str">
            <v>Short-term receivables - subsidiaries</v>
          </cell>
          <cell r="G26" t="str">
            <v>Краткосрочная дебиторская задолженность дочерних организаций</v>
          </cell>
        </row>
        <row r="27">
          <cell r="B27">
            <v>1230</v>
          </cell>
          <cell r="C27" t="str">
            <v>Short-term assets</v>
          </cell>
          <cell r="D27" t="str">
            <v>Accounts receivables</v>
          </cell>
          <cell r="E27" t="str">
            <v>Short-term receivables - associate co's</v>
          </cell>
          <cell r="F27" t="str">
            <v>Short-term receivables - associate co's</v>
          </cell>
          <cell r="G27" t="str">
            <v>Краткосрочная дебиторская задолженность ассоциированных и совместных организаций</v>
          </cell>
        </row>
        <row r="28">
          <cell r="B28">
            <v>1240</v>
          </cell>
          <cell r="C28" t="str">
            <v>Short-term assets</v>
          </cell>
          <cell r="D28" t="str">
            <v>Accounts receivables</v>
          </cell>
          <cell r="E28" t="str">
            <v>Short-term receivables - branch</v>
          </cell>
          <cell r="F28" t="str">
            <v>Short-term receivables - branch</v>
          </cell>
          <cell r="G28" t="str">
            <v>Краткосрочная дебиторская задолженность филиалов и структурных подразделений</v>
          </cell>
        </row>
        <row r="29">
          <cell r="B29">
            <v>1250</v>
          </cell>
          <cell r="C29" t="str">
            <v>Short-term assets</v>
          </cell>
          <cell r="D29" t="str">
            <v>Accounts receivables</v>
          </cell>
          <cell r="E29" t="str">
            <v>Short-term employee receivable</v>
          </cell>
          <cell r="F29" t="str">
            <v>Short-term employee receivable</v>
          </cell>
          <cell r="G29" t="str">
            <v>Краткосрочная дебиторская задолженность работников</v>
          </cell>
        </row>
        <row r="30">
          <cell r="B30">
            <v>1251</v>
          </cell>
          <cell r="C30" t="str">
            <v>Short-term assets</v>
          </cell>
          <cell r="D30" t="str">
            <v>Accounts receivables</v>
          </cell>
          <cell r="E30" t="str">
            <v>Short-term employee receivable</v>
          </cell>
          <cell r="F30" t="str">
            <v>Employee advances</v>
          </cell>
          <cell r="G30" t="str">
            <v>Краткосрочная задолженность подотчетных лиц</v>
          </cell>
        </row>
        <row r="31">
          <cell r="B31">
            <v>1252</v>
          </cell>
          <cell r="C31" t="str">
            <v>Short-term assets</v>
          </cell>
          <cell r="D31" t="str">
            <v>Accounts receivables</v>
          </cell>
          <cell r="E31" t="str">
            <v>Short-term employee receivable</v>
          </cell>
          <cell r="F31" t="str">
            <v>Employee loans</v>
          </cell>
          <cell r="G31" t="str">
            <v>Employee loans</v>
          </cell>
        </row>
        <row r="32">
          <cell r="B32">
            <v>1253</v>
          </cell>
          <cell r="C32" t="str">
            <v>Short-term assets</v>
          </cell>
          <cell r="D32" t="str">
            <v>Accounts receivables</v>
          </cell>
          <cell r="E32" t="str">
            <v>Short-term employee receivable</v>
          </cell>
          <cell r="F32" t="str">
            <v>Employee receivables</v>
          </cell>
          <cell r="G32" t="str">
            <v>Employee receivables</v>
          </cell>
        </row>
        <row r="33">
          <cell r="B33">
            <v>1260</v>
          </cell>
          <cell r="C33" t="str">
            <v>Short-term assets</v>
          </cell>
          <cell r="D33" t="str">
            <v>Accounts receivables</v>
          </cell>
          <cell r="E33" t="str">
            <v>Short-term lease receivables</v>
          </cell>
          <cell r="F33" t="str">
            <v>Short-term lease receivables</v>
          </cell>
          <cell r="G33" t="str">
            <v>Краткосрочная дебиторская задолженность по аренде</v>
          </cell>
        </row>
        <row r="34">
          <cell r="B34">
            <v>1270</v>
          </cell>
          <cell r="C34" t="str">
            <v>Short-term assets</v>
          </cell>
          <cell r="D34" t="str">
            <v>Accounts receivables</v>
          </cell>
          <cell r="E34" t="str">
            <v>Short-term interest receivables</v>
          </cell>
          <cell r="F34" t="str">
            <v>Short-term interest receivables</v>
          </cell>
          <cell r="G34" t="str">
            <v>Краткосрочные вознаграждения к получению</v>
          </cell>
        </row>
        <row r="35">
          <cell r="B35">
            <v>1271</v>
          </cell>
          <cell r="C35" t="str">
            <v>Short-term assets</v>
          </cell>
          <cell r="D35" t="str">
            <v>Accounts receivables</v>
          </cell>
          <cell r="E35" t="str">
            <v>Short-term interest receivables</v>
          </cell>
          <cell r="F35" t="str">
            <v xml:space="preserve">External </v>
          </cell>
          <cell r="G35" t="str">
            <v>внешние</v>
          </cell>
        </row>
        <row r="36">
          <cell r="B36">
            <v>1271</v>
          </cell>
          <cell r="C36" t="str">
            <v>Short-term assets</v>
          </cell>
          <cell r="D36" t="str">
            <v>Accounts receivables</v>
          </cell>
          <cell r="E36" t="str">
            <v>Short-term interest receivables</v>
          </cell>
          <cell r="F36" t="str">
            <v>Inter-group</v>
          </cell>
          <cell r="G36" t="str">
            <v>внешние</v>
          </cell>
        </row>
        <row r="37">
          <cell r="B37">
            <v>1280</v>
          </cell>
          <cell r="C37" t="str">
            <v>Short-term assets</v>
          </cell>
          <cell r="D37" t="str">
            <v>Accounts receivables</v>
          </cell>
          <cell r="E37" t="str">
            <v>Other short-term receivables</v>
          </cell>
          <cell r="F37" t="str">
            <v>Other short-term receivables</v>
          </cell>
          <cell r="G37" t="str">
            <v>Прочая краткосрочная дебиторская задолженность</v>
          </cell>
        </row>
        <row r="38">
          <cell r="B38">
            <v>1281</v>
          </cell>
          <cell r="C38" t="str">
            <v>Short-term assets</v>
          </cell>
          <cell r="D38" t="str">
            <v>Accounts receivables</v>
          </cell>
          <cell r="E38" t="str">
            <v>Other short-term receivables</v>
          </cell>
          <cell r="F38" t="str">
            <v>Supplier receivables</v>
          </cell>
          <cell r="G38" t="str">
            <v>Задолженность по возвратам ТМЗ поставщикам</v>
          </cell>
        </row>
        <row r="39">
          <cell r="B39">
            <v>1282</v>
          </cell>
          <cell r="C39" t="str">
            <v>Short-term assets</v>
          </cell>
          <cell r="D39" t="str">
            <v>Accounts receivables</v>
          </cell>
          <cell r="E39" t="str">
            <v>Other short-term receivables</v>
          </cell>
          <cell r="F39" t="str">
            <v>Claims receivable</v>
          </cell>
          <cell r="G39" t="str">
            <v>Задолженность по претензиям</v>
          </cell>
        </row>
        <row r="40">
          <cell r="B40">
            <v>1283</v>
          </cell>
          <cell r="C40" t="str">
            <v>Short-term assets</v>
          </cell>
          <cell r="D40" t="str">
            <v>Accounts receivables</v>
          </cell>
          <cell r="E40" t="str">
            <v>Other short-term receivables</v>
          </cell>
          <cell r="F40" t="str">
            <v>not used</v>
          </cell>
          <cell r="G40" t="str">
            <v>Задолженность по выявленным недостачам ТМЗ</v>
          </cell>
        </row>
        <row r="41">
          <cell r="B41">
            <v>1284</v>
          </cell>
          <cell r="C41" t="str">
            <v>Short-term assets</v>
          </cell>
          <cell r="D41" t="str">
            <v>Accounts receivables</v>
          </cell>
          <cell r="E41" t="str">
            <v>Other short-term receivables</v>
          </cell>
          <cell r="F41" t="str">
            <v>Other receivables</v>
          </cell>
          <cell r="G41" t="str">
            <v>Прочая краткосрочная дебиторская задолженность</v>
          </cell>
        </row>
        <row r="42">
          <cell r="B42">
            <v>1290</v>
          </cell>
          <cell r="C42" t="str">
            <v>Short-term assets</v>
          </cell>
          <cell r="D42" t="str">
            <v>Accounts receivables</v>
          </cell>
          <cell r="E42" t="str">
            <v>Reserve for doubtful receivables</v>
          </cell>
          <cell r="F42" t="str">
            <v>Reserve for doubtful receivables</v>
          </cell>
          <cell r="G42" t="str">
            <v>Резерв по сомнительным требованиям</v>
          </cell>
        </row>
        <row r="43">
          <cell r="B43">
            <v>1300</v>
          </cell>
          <cell r="C43" t="str">
            <v>Short-term assets</v>
          </cell>
          <cell r="D43" t="str">
            <v>Inventory</v>
          </cell>
          <cell r="E43" t="str">
            <v>Inventory</v>
          </cell>
          <cell r="F43" t="str">
            <v>Inventory</v>
          </cell>
          <cell r="G43" t="str">
            <v>Резерв по сомнительным требованиям</v>
          </cell>
        </row>
        <row r="44">
          <cell r="B44">
            <v>1310</v>
          </cell>
          <cell r="C44" t="str">
            <v>Short-term assets</v>
          </cell>
          <cell r="D44" t="str">
            <v>Inventory</v>
          </cell>
          <cell r="E44" t="str">
            <v>Raw materials &amp; supplies</v>
          </cell>
          <cell r="F44" t="str">
            <v>Raw materials &amp; supplies</v>
          </cell>
          <cell r="G44" t="str">
            <v>Сырье и материалы</v>
          </cell>
        </row>
        <row r="45">
          <cell r="B45">
            <v>1320</v>
          </cell>
          <cell r="C45" t="str">
            <v>Short-term assets</v>
          </cell>
          <cell r="D45" t="str">
            <v>Inventory</v>
          </cell>
          <cell r="E45" t="str">
            <v>Finished goods - own manufactured</v>
          </cell>
          <cell r="F45" t="str">
            <v>Finished goods - own manufactured</v>
          </cell>
          <cell r="G45" t="str">
            <v>Готовая продукция</v>
          </cell>
        </row>
        <row r="46">
          <cell r="B46">
            <v>1330</v>
          </cell>
          <cell r="C46" t="str">
            <v>Short-term assets</v>
          </cell>
          <cell r="D46" t="str">
            <v>Inventory</v>
          </cell>
          <cell r="E46" t="str">
            <v>Finished goods - purchased</v>
          </cell>
          <cell r="F46" t="str">
            <v>Finished goods - purchased</v>
          </cell>
          <cell r="G46" t="str">
            <v>Товары</v>
          </cell>
        </row>
        <row r="47">
          <cell r="B47">
            <v>1340</v>
          </cell>
          <cell r="C47" t="str">
            <v>Short-term assets</v>
          </cell>
          <cell r="D47" t="str">
            <v>Inventory</v>
          </cell>
          <cell r="E47" t="str">
            <v>Work-in-progress</v>
          </cell>
          <cell r="F47" t="str">
            <v>Work-in-progress</v>
          </cell>
          <cell r="G47" t="str">
            <v>Незавершенное производство</v>
          </cell>
        </row>
        <row r="48">
          <cell r="B48">
            <v>1341</v>
          </cell>
          <cell r="C48" t="str">
            <v>Short-term assets</v>
          </cell>
          <cell r="D48" t="str">
            <v>Inventory</v>
          </cell>
          <cell r="E48" t="str">
            <v>Work-in-progress</v>
          </cell>
          <cell r="F48" t="str">
            <v>Major production</v>
          </cell>
          <cell r="G48" t="str">
            <v>Основное производство</v>
          </cell>
        </row>
        <row r="49">
          <cell r="B49">
            <v>1342</v>
          </cell>
          <cell r="C49" t="str">
            <v>Short-term assets</v>
          </cell>
          <cell r="D49" t="str">
            <v>Inventory</v>
          </cell>
          <cell r="E49" t="str">
            <v>Work-in-progress</v>
          </cell>
          <cell r="F49" t="str">
            <v>In-house semi-production</v>
          </cell>
          <cell r="G49" t="str">
            <v>Полуфабрикаты собственного производства</v>
          </cell>
        </row>
        <row r="50">
          <cell r="B50">
            <v>1343</v>
          </cell>
          <cell r="C50" t="str">
            <v>Short-term assets</v>
          </cell>
          <cell r="D50" t="str">
            <v>Inventory</v>
          </cell>
          <cell r="E50" t="str">
            <v>Work-in-progress</v>
          </cell>
          <cell r="F50" t="str">
            <v>Auxiliary production</v>
          </cell>
          <cell r="G50" t="str">
            <v>Вспомогательные производства</v>
          </cell>
        </row>
        <row r="51">
          <cell r="B51">
            <v>1350</v>
          </cell>
          <cell r="C51" t="str">
            <v>Short-term assets</v>
          </cell>
          <cell r="D51" t="str">
            <v>Inventory</v>
          </cell>
          <cell r="E51" t="str">
            <v>Other inventory</v>
          </cell>
          <cell r="F51" t="str">
            <v>Other inventory</v>
          </cell>
          <cell r="G51" t="str">
            <v>Прочие запасы</v>
          </cell>
        </row>
        <row r="52">
          <cell r="B52">
            <v>1360</v>
          </cell>
          <cell r="C52" t="str">
            <v>Short-term assets</v>
          </cell>
          <cell r="D52" t="str">
            <v>Inventory</v>
          </cell>
          <cell r="E52" t="str">
            <v>Inventory provison</v>
          </cell>
          <cell r="F52" t="str">
            <v>Inventory provison</v>
          </cell>
          <cell r="G52" t="str">
            <v>Резерв по списанию запасов</v>
          </cell>
        </row>
        <row r="53">
          <cell r="B53">
            <v>1361</v>
          </cell>
          <cell r="C53" t="str">
            <v>Short-term assets</v>
          </cell>
          <cell r="D53" t="str">
            <v>Inventory</v>
          </cell>
          <cell r="E53" t="str">
            <v>Inventory provison</v>
          </cell>
          <cell r="F53" t="str">
            <v>Raw materials &amp; supplies</v>
          </cell>
          <cell r="G53" t="str">
            <v>Резерв по списанию сырья и материалов</v>
          </cell>
        </row>
        <row r="54">
          <cell r="B54">
            <v>1362</v>
          </cell>
          <cell r="C54" t="str">
            <v>Short-term assets</v>
          </cell>
          <cell r="D54" t="str">
            <v>Inventory</v>
          </cell>
          <cell r="E54" t="str">
            <v>Inventory provison</v>
          </cell>
          <cell r="F54" t="str">
            <v>Finished goods - own manufactured</v>
          </cell>
          <cell r="G54" t="str">
            <v>Резерв по списанию готовой продукции</v>
          </cell>
        </row>
        <row r="55">
          <cell r="B55">
            <v>1363</v>
          </cell>
          <cell r="C55" t="str">
            <v>Short-term assets</v>
          </cell>
          <cell r="D55" t="str">
            <v>Inventory</v>
          </cell>
          <cell r="E55" t="str">
            <v>Inventory provison</v>
          </cell>
          <cell r="F55" t="str">
            <v>Finished goods - purchased</v>
          </cell>
          <cell r="G55" t="str">
            <v>Резерв по списанию товаров</v>
          </cell>
        </row>
        <row r="56">
          <cell r="B56">
            <v>1400</v>
          </cell>
          <cell r="C56" t="str">
            <v>Short-term assets</v>
          </cell>
          <cell r="D56" t="str">
            <v>Current taxes receivable</v>
          </cell>
          <cell r="E56" t="str">
            <v>Current taxes receivable</v>
          </cell>
          <cell r="F56" t="str">
            <v>Current taxes receivable</v>
          </cell>
          <cell r="G56" t="str">
            <v>Текущие налоговые активы</v>
          </cell>
        </row>
        <row r="57">
          <cell r="B57">
            <v>1410</v>
          </cell>
          <cell r="C57" t="str">
            <v>Short-term assets</v>
          </cell>
          <cell r="D57" t="str">
            <v>Current taxes receivable</v>
          </cell>
          <cell r="E57" t="str">
            <v>Corporate income tax receivable</v>
          </cell>
          <cell r="F57" t="str">
            <v>Corporate income tax receivable</v>
          </cell>
          <cell r="G57" t="str">
            <v>Корпоративный подоходный налог</v>
          </cell>
        </row>
        <row r="58">
          <cell r="B58">
            <v>1420</v>
          </cell>
          <cell r="C58" t="str">
            <v>Short-term assets</v>
          </cell>
          <cell r="D58" t="str">
            <v>Current taxes receivable</v>
          </cell>
          <cell r="E58" t="str">
            <v>VAT receivable</v>
          </cell>
          <cell r="F58" t="str">
            <v>VAT receivable</v>
          </cell>
          <cell r="G58" t="str">
            <v>Налог на добавленную стоимость</v>
          </cell>
        </row>
        <row r="59">
          <cell r="B59">
            <v>1430</v>
          </cell>
          <cell r="C59" t="str">
            <v>Short-term assets</v>
          </cell>
          <cell r="D59" t="str">
            <v>Current taxes receivable</v>
          </cell>
          <cell r="E59" t="str">
            <v>Other taxes receivable</v>
          </cell>
          <cell r="F59" t="str">
            <v>Other taxes receivable</v>
          </cell>
          <cell r="G59" t="str">
            <v>Прочие налоги и другие обязательные платежи в бюджет</v>
          </cell>
        </row>
        <row r="60">
          <cell r="B60">
            <v>1500</v>
          </cell>
          <cell r="C60" t="str">
            <v>Short-term assets</v>
          </cell>
          <cell r="D60" t="str">
            <v>Assets held for sale</v>
          </cell>
          <cell r="E60" t="str">
            <v>Assets held for sale</v>
          </cell>
          <cell r="F60" t="str">
            <v>Assets held for sale</v>
          </cell>
          <cell r="G60" t="str">
            <v>Долгосрочные активы для продажи</v>
          </cell>
        </row>
        <row r="61">
          <cell r="B61">
            <v>1600</v>
          </cell>
          <cell r="C61" t="str">
            <v>Short-term assets</v>
          </cell>
          <cell r="D61" t="str">
            <v>Other short-term assets</v>
          </cell>
          <cell r="E61" t="str">
            <v>Other short-term assets</v>
          </cell>
          <cell r="F61" t="str">
            <v>Other short-term assets</v>
          </cell>
          <cell r="G61" t="str">
            <v>Прочие краткосрочные активы</v>
          </cell>
        </row>
        <row r="62">
          <cell r="B62">
            <v>1610</v>
          </cell>
          <cell r="C62" t="str">
            <v>Short-term assets</v>
          </cell>
          <cell r="D62" t="str">
            <v>Other short-term assets</v>
          </cell>
          <cell r="E62" t="str">
            <v>Short-term advances paid</v>
          </cell>
          <cell r="F62" t="str">
            <v>Short-term advances paid</v>
          </cell>
          <cell r="G62" t="str">
            <v>Краткосрочные авансы выданные</v>
          </cell>
        </row>
        <row r="63">
          <cell r="B63">
            <v>1620</v>
          </cell>
          <cell r="C63" t="str">
            <v>Short-term assets</v>
          </cell>
          <cell r="D63" t="str">
            <v>Other short-term assets</v>
          </cell>
          <cell r="E63" t="str">
            <v>Prepaid expenses</v>
          </cell>
          <cell r="F63" t="str">
            <v>Prepaid expenses</v>
          </cell>
          <cell r="G63" t="str">
            <v>Расходы будущих периодов</v>
          </cell>
        </row>
        <row r="64">
          <cell r="B64">
            <v>1630</v>
          </cell>
          <cell r="C64" t="str">
            <v>Short-term assets</v>
          </cell>
          <cell r="D64" t="str">
            <v>Other short-term assets</v>
          </cell>
          <cell r="E64" t="str">
            <v>Other</v>
          </cell>
          <cell r="F64" t="str">
            <v>Other</v>
          </cell>
          <cell r="G64" t="str">
            <v>Прочие краткосрочные активы</v>
          </cell>
        </row>
        <row r="65">
          <cell r="B65">
            <v>2000</v>
          </cell>
          <cell r="C65" t="str">
            <v>Long-term assets</v>
          </cell>
          <cell r="D65" t="str">
            <v>Long-term financial investments</v>
          </cell>
          <cell r="E65" t="str">
            <v>Long-term financial investments</v>
          </cell>
          <cell r="F65" t="str">
            <v>Long-term financial investments</v>
          </cell>
          <cell r="G65" t="str">
            <v>Долгосрочные финансовые инвестиции</v>
          </cell>
        </row>
        <row r="66">
          <cell r="B66">
            <v>2010</v>
          </cell>
          <cell r="C66" t="str">
            <v>Long-term assets</v>
          </cell>
          <cell r="D66" t="str">
            <v>Long-term financial investments</v>
          </cell>
          <cell r="E66" t="str">
            <v>Long-term loans - external</v>
          </cell>
          <cell r="F66" t="str">
            <v>Long-term loans</v>
          </cell>
          <cell r="G66" t="str">
            <v>Долгосрочные займы - внешние</v>
          </cell>
        </row>
        <row r="67">
          <cell r="B67">
            <v>2020</v>
          </cell>
          <cell r="C67" t="str">
            <v>Long-term assets</v>
          </cell>
          <cell r="D67" t="str">
            <v>Long-term financial investments</v>
          </cell>
          <cell r="E67" t="str">
            <v>Long-term financial securities</v>
          </cell>
          <cell r="F67" t="str">
            <v>Long-term financial securities</v>
          </cell>
          <cell r="G67" t="str">
            <v>Долгосрочные финансовые инвестиции, удерживаемые до погашения</v>
          </cell>
        </row>
        <row r="68">
          <cell r="B68">
            <v>2001</v>
          </cell>
          <cell r="C68" t="str">
            <v>Long-term assets</v>
          </cell>
          <cell r="D68" t="str">
            <v>Long-term financial investments</v>
          </cell>
          <cell r="E68" t="str">
            <v>Long-term financial investments</v>
          </cell>
          <cell r="F68" t="str">
            <v>Quoted</v>
          </cell>
          <cell r="G68" t="str">
            <v>котируемые</v>
          </cell>
        </row>
        <row r="69">
          <cell r="B69">
            <v>2022</v>
          </cell>
          <cell r="C69" t="str">
            <v>Long-term assets</v>
          </cell>
          <cell r="D69" t="str">
            <v>Long-term financial investments</v>
          </cell>
          <cell r="E69" t="str">
            <v>Long-term financial investments</v>
          </cell>
          <cell r="F69" t="str">
            <v>Unquoted</v>
          </cell>
          <cell r="G69" t="str">
            <v>некотируемые</v>
          </cell>
        </row>
        <row r="70">
          <cell r="B70">
            <v>2030</v>
          </cell>
          <cell r="C70" t="str">
            <v>Long-term assets</v>
          </cell>
          <cell r="D70" t="str">
            <v>Long-term financial investments</v>
          </cell>
          <cell r="E70" t="str">
            <v>not used</v>
          </cell>
          <cell r="F70" t="str">
            <v>not used</v>
          </cell>
          <cell r="G70" t="str">
            <v>Долгосрочные финансовые инвестиции для продажи</v>
          </cell>
        </row>
        <row r="71">
          <cell r="B71">
            <v>2040</v>
          </cell>
          <cell r="C71" t="str">
            <v>Long-term assets</v>
          </cell>
          <cell r="D71" t="str">
            <v>Long-term financial investments</v>
          </cell>
          <cell r="E71" t="str">
            <v>Other long-term financial investments</v>
          </cell>
          <cell r="F71" t="str">
            <v>Other long-term financial investments</v>
          </cell>
          <cell r="G71" t="str">
            <v>Прочие долгосрочные ифнансовые инвестиции</v>
          </cell>
        </row>
        <row r="72">
          <cell r="B72">
            <v>2100</v>
          </cell>
          <cell r="C72" t="str">
            <v>Long-term assets</v>
          </cell>
          <cell r="D72" t="str">
            <v>Long-term receivables</v>
          </cell>
          <cell r="E72" t="str">
            <v>Long-term receivables</v>
          </cell>
          <cell r="F72" t="str">
            <v>Long-term receivables</v>
          </cell>
          <cell r="G72" t="str">
            <v>Долгосрочная дебиторская задолженность</v>
          </cell>
        </row>
        <row r="73">
          <cell r="B73">
            <v>2110</v>
          </cell>
          <cell r="C73" t="str">
            <v>Long-term assets</v>
          </cell>
          <cell r="D73" t="str">
            <v>Long-term receivables</v>
          </cell>
          <cell r="E73" t="str">
            <v>Long-term receivables - customers</v>
          </cell>
          <cell r="F73" t="str">
            <v>Long-term receivables - customers</v>
          </cell>
          <cell r="G73" t="str">
            <v>Долгосрочная дебиторская задолженность покупатетелей и заказчиков</v>
          </cell>
        </row>
        <row r="74">
          <cell r="B74">
            <v>2120</v>
          </cell>
          <cell r="C74" t="str">
            <v>Long-term assets</v>
          </cell>
          <cell r="D74" t="str">
            <v>Long-term receivables</v>
          </cell>
          <cell r="E74" t="str">
            <v>Long-term receivables - subsidiaries</v>
          </cell>
          <cell r="F74" t="str">
            <v>Long-term receivables - subsidiaries</v>
          </cell>
          <cell r="G74" t="str">
            <v>Долгосрочная дебиторская задолженность дочерних организаций</v>
          </cell>
        </row>
        <row r="75">
          <cell r="B75">
            <v>2130</v>
          </cell>
          <cell r="C75" t="str">
            <v>Long-term assets</v>
          </cell>
          <cell r="D75" t="str">
            <v>Long-term receivables</v>
          </cell>
          <cell r="E75" t="str">
            <v>Long-term receivables - associate co's</v>
          </cell>
          <cell r="F75" t="str">
            <v>Long-term receivables - associate co's</v>
          </cell>
          <cell r="G75" t="str">
            <v>Долгосрочная дебиторская задолженность ассоциированных и совместных организаций</v>
          </cell>
        </row>
        <row r="76">
          <cell r="B76">
            <v>2140</v>
          </cell>
          <cell r="C76" t="str">
            <v>Long-term assets</v>
          </cell>
          <cell r="D76" t="str">
            <v>Long-term receivables</v>
          </cell>
          <cell r="E76" t="str">
            <v>Long-term receivables - branch</v>
          </cell>
          <cell r="F76" t="str">
            <v>Long-term receivables - branch</v>
          </cell>
          <cell r="G76" t="str">
            <v>Долгосрочная дебиторская задолженность филиалов и структурных подразделений</v>
          </cell>
        </row>
        <row r="77">
          <cell r="B77">
            <v>2150</v>
          </cell>
          <cell r="C77" t="str">
            <v>Long-term assets</v>
          </cell>
          <cell r="D77" t="str">
            <v>Long-term receivables</v>
          </cell>
          <cell r="E77" t="str">
            <v>Long-term employee receivable</v>
          </cell>
          <cell r="F77" t="str">
            <v>Long-term employee receivable</v>
          </cell>
          <cell r="G77" t="str">
            <v>Долгосрочная дебиторская задолженность работников</v>
          </cell>
        </row>
        <row r="78">
          <cell r="B78">
            <v>2151</v>
          </cell>
          <cell r="C78" t="str">
            <v>Long-term assets</v>
          </cell>
          <cell r="D78" t="str">
            <v>Long-term receivables</v>
          </cell>
          <cell r="E78" t="str">
            <v>Long-term receivables</v>
          </cell>
          <cell r="F78" t="str">
            <v>Employee advances</v>
          </cell>
          <cell r="G78" t="str">
            <v>Долгосрочная задолженность подотчетных лиц</v>
          </cell>
        </row>
        <row r="79">
          <cell r="B79">
            <v>2152</v>
          </cell>
          <cell r="C79" t="str">
            <v>Long-term assets</v>
          </cell>
          <cell r="D79" t="str">
            <v>Long-term receivables</v>
          </cell>
          <cell r="E79" t="str">
            <v>Long-term receivables</v>
          </cell>
          <cell r="F79" t="str">
            <v>Employee loans</v>
          </cell>
          <cell r="G79" t="str">
            <v>Задолженность по выплаченной заработной плате</v>
          </cell>
        </row>
        <row r="80">
          <cell r="B80">
            <v>2153</v>
          </cell>
          <cell r="C80" t="str">
            <v>Long-term assets</v>
          </cell>
          <cell r="D80" t="str">
            <v>Long-term receivables</v>
          </cell>
          <cell r="E80" t="str">
            <v>Long-term receivables</v>
          </cell>
          <cell r="F80" t="str">
            <v>Employee receivables</v>
          </cell>
          <cell r="G80" t="str">
            <v>Долгосрочная задолженность по предоставленным работникам займам</v>
          </cell>
        </row>
        <row r="81">
          <cell r="B81">
            <v>2160</v>
          </cell>
          <cell r="C81" t="str">
            <v>Long-term assets</v>
          </cell>
          <cell r="D81" t="str">
            <v>Long-term receivables</v>
          </cell>
          <cell r="E81" t="str">
            <v>Long-term lease receivables</v>
          </cell>
          <cell r="F81" t="str">
            <v>Long-term lease receivables</v>
          </cell>
          <cell r="G81" t="str">
            <v>Долгосрочная дебиторская задолженность по аренде</v>
          </cell>
        </row>
        <row r="82">
          <cell r="B82">
            <v>2170</v>
          </cell>
          <cell r="C82" t="str">
            <v>Long-term assets</v>
          </cell>
          <cell r="D82" t="str">
            <v>Long-term receivables</v>
          </cell>
          <cell r="E82" t="str">
            <v>Long-term interest receivables</v>
          </cell>
          <cell r="F82" t="str">
            <v>Long-term interest receivables</v>
          </cell>
          <cell r="G82" t="str">
            <v>Долгосрочные вознаграждения к получению</v>
          </cell>
        </row>
        <row r="83">
          <cell r="B83">
            <v>2180</v>
          </cell>
          <cell r="C83" t="str">
            <v>Long-term assets</v>
          </cell>
          <cell r="D83" t="str">
            <v>Long-term receivables</v>
          </cell>
          <cell r="E83" t="str">
            <v>Other long-term receivables</v>
          </cell>
          <cell r="F83" t="str">
            <v>Other long-term receivables</v>
          </cell>
          <cell r="G83" t="str">
            <v>Прочая долгосрочная дебиторская задолженность</v>
          </cell>
        </row>
        <row r="84">
          <cell r="B84">
            <v>2181</v>
          </cell>
          <cell r="C84" t="str">
            <v>Long-term assets</v>
          </cell>
          <cell r="D84" t="str">
            <v>Long-term receivables</v>
          </cell>
          <cell r="E84" t="str">
            <v>Other long-term receivables</v>
          </cell>
          <cell r="F84" t="str">
            <v>Supplier receivables</v>
          </cell>
          <cell r="G84" t="str">
            <v>Задолженность по возвратам ТМЗ поставщикам</v>
          </cell>
        </row>
        <row r="85">
          <cell r="B85">
            <v>2182</v>
          </cell>
          <cell r="C85" t="str">
            <v>Long-term assets</v>
          </cell>
          <cell r="D85" t="str">
            <v>Long-term receivables</v>
          </cell>
          <cell r="E85" t="str">
            <v>Other long-term receivables</v>
          </cell>
          <cell r="F85" t="str">
            <v>Claims receivable</v>
          </cell>
          <cell r="G85" t="str">
            <v>Долгосрочная задолженность по претензиям</v>
          </cell>
        </row>
        <row r="86">
          <cell r="B86">
            <v>2183</v>
          </cell>
          <cell r="C86" t="str">
            <v>Long-term assets</v>
          </cell>
          <cell r="D86" t="str">
            <v>Long-term receivables</v>
          </cell>
          <cell r="E86" t="str">
            <v>Other long-term receivables</v>
          </cell>
          <cell r="F86" t="str">
            <v>not used</v>
          </cell>
          <cell r="G86" t="str">
            <v>Задолженность по выявленным недостачам ТМЗ</v>
          </cell>
        </row>
        <row r="87">
          <cell r="B87">
            <v>2184</v>
          </cell>
          <cell r="C87" t="str">
            <v>Long-term assets</v>
          </cell>
          <cell r="D87" t="str">
            <v>Long-term receivables</v>
          </cell>
          <cell r="E87" t="str">
            <v>Other long-term receivables</v>
          </cell>
          <cell r="F87" t="str">
            <v>Other receivables</v>
          </cell>
          <cell r="G87" t="str">
            <v>Прочая долгосрочная дебиторская задолженность</v>
          </cell>
        </row>
        <row r="88">
          <cell r="B88">
            <v>2200</v>
          </cell>
          <cell r="C88" t="str">
            <v>Long-term assets</v>
          </cell>
          <cell r="D88" t="str">
            <v>Investment in associates &amp; subsidiaries</v>
          </cell>
          <cell r="E88" t="str">
            <v>Investment in associates &amp; subsidiaries</v>
          </cell>
          <cell r="F88" t="str">
            <v>Investment in associates &amp; subsidiaries</v>
          </cell>
          <cell r="G88" t="str">
            <v>Инвестиции, учитываемые методом долевого участия</v>
          </cell>
        </row>
        <row r="89">
          <cell r="B89">
            <v>2210</v>
          </cell>
          <cell r="C89" t="str">
            <v>Long-term assets</v>
          </cell>
          <cell r="D89" t="str">
            <v>Investment in associates &amp; subsidiaries</v>
          </cell>
          <cell r="E89" t="str">
            <v>Investment in associates</v>
          </cell>
          <cell r="F89" t="str">
            <v>Investment in associates</v>
          </cell>
          <cell r="G89" t="str">
            <v>Инвестиции в дочерние организации</v>
          </cell>
        </row>
        <row r="90">
          <cell r="B90">
            <v>2220</v>
          </cell>
          <cell r="C90" t="str">
            <v>Long-term assets</v>
          </cell>
          <cell r="D90" t="str">
            <v>Investment in associates &amp; subsidiaries</v>
          </cell>
          <cell r="E90" t="str">
            <v>Investment in subsidiaries</v>
          </cell>
          <cell r="F90" t="str">
            <v>Investment in subsidiaries</v>
          </cell>
          <cell r="G90" t="str">
            <v>Инвестиции в ассоциированные организации</v>
          </cell>
        </row>
        <row r="91">
          <cell r="B91">
            <v>2200</v>
          </cell>
          <cell r="C91" t="str">
            <v>Long-term assets</v>
          </cell>
          <cell r="D91" t="str">
            <v>Investment in real estate</v>
          </cell>
          <cell r="E91" t="str">
            <v>Investment in real estate</v>
          </cell>
          <cell r="F91" t="str">
            <v>Investment in real estate</v>
          </cell>
          <cell r="G91" t="str">
            <v>Инвестиционная недвижимость</v>
          </cell>
        </row>
        <row r="92">
          <cell r="B92">
            <v>2310</v>
          </cell>
          <cell r="C92" t="str">
            <v>Long-term assets</v>
          </cell>
          <cell r="D92" t="str">
            <v>Investment in real estate</v>
          </cell>
          <cell r="E92" t="str">
            <v>Investment in real estate</v>
          </cell>
          <cell r="F92" t="str">
            <v>Investment in real estate</v>
          </cell>
          <cell r="G92" t="str">
            <v>Инвестиционная недвижимость</v>
          </cell>
        </row>
        <row r="93">
          <cell r="B93">
            <v>2400</v>
          </cell>
          <cell r="C93" t="str">
            <v>Long-term assets</v>
          </cell>
          <cell r="D93" t="str">
            <v>Tangible fixed assets</v>
          </cell>
          <cell r="E93" t="str">
            <v>Tangible fixed assets</v>
          </cell>
          <cell r="F93" t="str">
            <v>Tangible fixed assets</v>
          </cell>
          <cell r="G93" t="str">
            <v>Основные средства</v>
          </cell>
        </row>
        <row r="94">
          <cell r="B94">
            <v>2400</v>
          </cell>
          <cell r="C94" t="str">
            <v>Long-term assets</v>
          </cell>
          <cell r="D94" t="str">
            <v>Tangible fixed assets</v>
          </cell>
          <cell r="E94" t="str">
            <v>Tangible fixed assets</v>
          </cell>
          <cell r="F94" t="str">
            <v>Tangible fixed assets</v>
          </cell>
          <cell r="G94" t="str">
            <v>Основные средства</v>
          </cell>
        </row>
        <row r="95">
          <cell r="B95">
            <v>2401</v>
          </cell>
          <cell r="C95" t="str">
            <v>Long-term assets</v>
          </cell>
          <cell r="D95" t="str">
            <v>Tangible fixed assets</v>
          </cell>
          <cell r="E95" t="str">
            <v>Tangible fixed assets</v>
          </cell>
          <cell r="F95" t="str">
            <v>Land</v>
          </cell>
          <cell r="G95" t="str">
            <v>Земля</v>
          </cell>
        </row>
        <row r="96">
          <cell r="B96">
            <v>2402</v>
          </cell>
          <cell r="C96" t="str">
            <v>Long-term assets</v>
          </cell>
          <cell r="D96" t="str">
            <v>Tangible fixed assets</v>
          </cell>
          <cell r="E96" t="str">
            <v>Tangible fixed assets</v>
          </cell>
          <cell r="F96" t="str">
            <v>Buildings</v>
          </cell>
          <cell r="G96" t="str">
            <v>Здания и сооружения</v>
          </cell>
        </row>
        <row r="97">
          <cell r="B97">
            <v>2403</v>
          </cell>
          <cell r="C97" t="str">
            <v>Long-term assets</v>
          </cell>
          <cell r="D97" t="str">
            <v>Tangible fixed assets</v>
          </cell>
          <cell r="E97" t="str">
            <v>Tangible fixed assets</v>
          </cell>
          <cell r="F97" t="str">
            <v>Plant &amp; equipment</v>
          </cell>
          <cell r="G97" t="str">
            <v>Заводы и оборудования</v>
          </cell>
        </row>
        <row r="98">
          <cell r="B98">
            <v>2404</v>
          </cell>
          <cell r="C98" t="str">
            <v>Long-term assets</v>
          </cell>
          <cell r="D98" t="str">
            <v>Tangible fixed assets</v>
          </cell>
          <cell r="E98" t="str">
            <v>Tangible fixed assets</v>
          </cell>
          <cell r="F98" t="str">
            <v>Motor vehicles</v>
          </cell>
          <cell r="G98" t="str">
            <v>Транспортные средства</v>
          </cell>
        </row>
        <row r="99">
          <cell r="B99">
            <v>2405</v>
          </cell>
          <cell r="C99" t="str">
            <v>Long-term assets</v>
          </cell>
          <cell r="D99" t="str">
            <v>Tangible fixed assets</v>
          </cell>
          <cell r="E99" t="str">
            <v>Tangible fixed assets</v>
          </cell>
          <cell r="F99" t="str">
            <v>Furniture &amp; fixtures</v>
          </cell>
          <cell r="G99" t="str">
            <v>Мебель и офисное оборудование</v>
          </cell>
        </row>
        <row r="100">
          <cell r="B100">
            <v>2406</v>
          </cell>
          <cell r="C100" t="str">
            <v>Long-term assets</v>
          </cell>
          <cell r="D100" t="str">
            <v>Tangible fixed assets</v>
          </cell>
          <cell r="E100" t="str">
            <v>Tangible fixed assets</v>
          </cell>
          <cell r="F100" t="str">
            <v>Computer equipment</v>
          </cell>
          <cell r="G100" t="str">
            <v>Компьютерное оборудование и оргтехника</v>
          </cell>
        </row>
        <row r="101">
          <cell r="B101">
            <v>2407</v>
          </cell>
          <cell r="C101" t="str">
            <v>Long-term assets</v>
          </cell>
          <cell r="D101" t="str">
            <v>Tangible fixed assets</v>
          </cell>
          <cell r="E101" t="str">
            <v>Tangible fixed assets</v>
          </cell>
          <cell r="F101" t="str">
            <v>Assets under construction</v>
          </cell>
          <cell r="G101" t="str">
            <v>Незавершенное строительство</v>
          </cell>
        </row>
        <row r="102">
          <cell r="B102">
            <v>2408</v>
          </cell>
          <cell r="C102" t="str">
            <v>Long-term assets</v>
          </cell>
          <cell r="D102" t="str">
            <v>Tangible fixed assets</v>
          </cell>
          <cell r="E102" t="str">
            <v>Tangible fixed assets</v>
          </cell>
          <cell r="F102" t="str">
            <v>Mining development</v>
          </cell>
          <cell r="G102" t="str">
            <v>Разработка месторождений</v>
          </cell>
        </row>
        <row r="103">
          <cell r="B103">
            <v>2409</v>
          </cell>
          <cell r="C103" t="str">
            <v>Long-term assets</v>
          </cell>
          <cell r="D103" t="str">
            <v>Tangible fixed assets</v>
          </cell>
          <cell r="E103" t="str">
            <v>Tangible fixed assets</v>
          </cell>
          <cell r="F103" t="str">
            <v>Other</v>
          </cell>
          <cell r="G103" t="str">
            <v>Прочее</v>
          </cell>
        </row>
        <row r="104">
          <cell r="B104">
            <v>2410</v>
          </cell>
          <cell r="C104" t="str">
            <v>Long-term assets</v>
          </cell>
          <cell r="D104" t="str">
            <v>Tangible fixed assets</v>
          </cell>
          <cell r="E104" t="str">
            <v>Depreciation of tangible fixed assets</v>
          </cell>
          <cell r="F104" t="str">
            <v>Depreciation of tangible fixed assets</v>
          </cell>
          <cell r="G104" t="str">
            <v>Износ основных средств</v>
          </cell>
        </row>
        <row r="105">
          <cell r="B105">
            <v>2411</v>
          </cell>
          <cell r="C105" t="str">
            <v>Long-term assets</v>
          </cell>
          <cell r="D105" t="str">
            <v>Tangible fixed assets</v>
          </cell>
          <cell r="E105" t="str">
            <v>Depreciation of tangible fixed assets</v>
          </cell>
          <cell r="F105" t="str">
            <v>Buildings</v>
          </cell>
          <cell r="G105" t="str">
            <v>Земля</v>
          </cell>
        </row>
        <row r="106">
          <cell r="B106">
            <v>2412</v>
          </cell>
          <cell r="C106" t="str">
            <v>Long-term assets</v>
          </cell>
          <cell r="D106" t="str">
            <v>Tangible fixed assets</v>
          </cell>
          <cell r="E106" t="str">
            <v>Depreciation of tangible fixed assets</v>
          </cell>
          <cell r="F106" t="str">
            <v>Plant &amp; equipment</v>
          </cell>
          <cell r="G106" t="str">
            <v>Здания и сооружения</v>
          </cell>
        </row>
        <row r="107">
          <cell r="B107">
            <v>2413</v>
          </cell>
          <cell r="C107" t="str">
            <v>Long-term assets</v>
          </cell>
          <cell r="D107" t="str">
            <v>Tangible fixed assets</v>
          </cell>
          <cell r="E107" t="str">
            <v>Depreciation of tangible fixed assets</v>
          </cell>
          <cell r="F107" t="str">
            <v>Motor vehicles</v>
          </cell>
          <cell r="G107" t="str">
            <v>Заводы и оборудования</v>
          </cell>
        </row>
        <row r="108">
          <cell r="B108">
            <v>2414</v>
          </cell>
          <cell r="C108" t="str">
            <v>Long-term assets</v>
          </cell>
          <cell r="D108" t="str">
            <v>Tangible fixed assets</v>
          </cell>
          <cell r="E108" t="str">
            <v>Depreciation of tangible fixed assets</v>
          </cell>
          <cell r="F108" t="str">
            <v>Furniture &amp; fixtures</v>
          </cell>
          <cell r="G108" t="str">
            <v>Транспортные средства</v>
          </cell>
        </row>
        <row r="109">
          <cell r="B109">
            <v>2415</v>
          </cell>
          <cell r="C109" t="str">
            <v>Long-term assets</v>
          </cell>
          <cell r="D109" t="str">
            <v>Tangible fixed assets</v>
          </cell>
          <cell r="E109" t="str">
            <v>Depreciation of tangible fixed assets</v>
          </cell>
          <cell r="F109" t="str">
            <v>Computer equipment</v>
          </cell>
          <cell r="G109" t="str">
            <v>Мебель и офисное оборудование</v>
          </cell>
        </row>
        <row r="110">
          <cell r="B110">
            <v>2416</v>
          </cell>
          <cell r="C110" t="str">
            <v>Long-term assets</v>
          </cell>
          <cell r="D110" t="str">
            <v>Tangible fixed assets</v>
          </cell>
          <cell r="E110" t="str">
            <v>Depreciation of tangible fixed assets</v>
          </cell>
          <cell r="F110" t="str">
            <v>not used</v>
          </cell>
          <cell r="G110" t="str">
            <v>Компьютерное оборудование и оргтехника</v>
          </cell>
        </row>
        <row r="111">
          <cell r="B111">
            <v>2417</v>
          </cell>
          <cell r="C111" t="str">
            <v>Long-term assets</v>
          </cell>
          <cell r="D111" t="str">
            <v>Tangible fixed assets</v>
          </cell>
          <cell r="E111" t="str">
            <v>Depreciation of tangible fixed assets</v>
          </cell>
          <cell r="F111" t="str">
            <v>Mining development</v>
          </cell>
          <cell r="G111" t="str">
            <v>Незавершенное строительство</v>
          </cell>
        </row>
        <row r="112">
          <cell r="B112">
            <v>2418</v>
          </cell>
          <cell r="C112" t="str">
            <v>Long-term assets</v>
          </cell>
          <cell r="D112" t="str">
            <v>Tangible fixed assets</v>
          </cell>
          <cell r="E112" t="str">
            <v>Depreciation of tangible fixed assets</v>
          </cell>
          <cell r="F112" t="str">
            <v>Other</v>
          </cell>
          <cell r="G112" t="str">
            <v>Разработка месторождений</v>
          </cell>
        </row>
        <row r="113">
          <cell r="B113">
            <v>2500</v>
          </cell>
          <cell r="C113" t="str">
            <v>Long-term assets</v>
          </cell>
          <cell r="D113" t="str">
            <v>Biological assets</v>
          </cell>
          <cell r="E113" t="str">
            <v>Biological assets</v>
          </cell>
          <cell r="F113" t="str">
            <v>Biological assets</v>
          </cell>
          <cell r="G113" t="str">
            <v>Прочее</v>
          </cell>
        </row>
        <row r="114">
          <cell r="B114">
            <v>2600</v>
          </cell>
          <cell r="C114" t="str">
            <v>Long-term assets</v>
          </cell>
          <cell r="D114" t="str">
            <v>Exploration assets</v>
          </cell>
          <cell r="E114" t="str">
            <v>Exploration assets</v>
          </cell>
          <cell r="F114" t="str">
            <v>Exploration assets</v>
          </cell>
          <cell r="G114" t="str">
            <v>Разведочные и оценочные активы</v>
          </cell>
        </row>
        <row r="115">
          <cell r="B115">
            <v>2700</v>
          </cell>
          <cell r="C115" t="str">
            <v>Long-term assets</v>
          </cell>
          <cell r="D115" t="str">
            <v>Intangible assets</v>
          </cell>
          <cell r="E115" t="str">
            <v>Intangible assets</v>
          </cell>
          <cell r="F115" t="str">
            <v>Intangible assets</v>
          </cell>
          <cell r="G115" t="str">
            <v>Нематериальные активы</v>
          </cell>
        </row>
        <row r="116">
          <cell r="B116">
            <v>2710</v>
          </cell>
          <cell r="C116" t="str">
            <v>Long-term assets</v>
          </cell>
          <cell r="D116" t="str">
            <v>Intangible assets</v>
          </cell>
          <cell r="E116" t="str">
            <v>Goodwill</v>
          </cell>
          <cell r="F116" t="str">
            <v>Goodwill</v>
          </cell>
          <cell r="G116" t="str">
            <v>Гудвилл</v>
          </cell>
        </row>
        <row r="117">
          <cell r="B117">
            <v>2720</v>
          </cell>
          <cell r="C117" t="str">
            <v>Long-term assets</v>
          </cell>
          <cell r="D117" t="str">
            <v>Intangible assets</v>
          </cell>
          <cell r="E117" t="str">
            <v>Amortisation of goodwill</v>
          </cell>
          <cell r="F117" t="str">
            <v>Amortisation of goodwill</v>
          </cell>
          <cell r="G117" t="str">
            <v>Амортизация гудвилла</v>
          </cell>
        </row>
        <row r="118">
          <cell r="B118">
            <v>2730</v>
          </cell>
          <cell r="C118" t="str">
            <v>Long-term assets</v>
          </cell>
          <cell r="D118" t="str">
            <v>Intangible assets</v>
          </cell>
          <cell r="E118" t="str">
            <v>Other intangibles</v>
          </cell>
          <cell r="F118" t="str">
            <v>Other intangibles</v>
          </cell>
          <cell r="G118" t="str">
            <v>Прочие нематериальные активы</v>
          </cell>
        </row>
        <row r="119">
          <cell r="B119">
            <v>2740</v>
          </cell>
          <cell r="C119" t="str">
            <v>Long-term assets</v>
          </cell>
          <cell r="D119" t="str">
            <v>Intangible assets</v>
          </cell>
          <cell r="E119" t="str">
            <v>Amortisation of other intangibles</v>
          </cell>
          <cell r="F119" t="str">
            <v>Amortisation of other intangibles</v>
          </cell>
          <cell r="G119" t="str">
            <v>Амортизация прочих нематериальных активов</v>
          </cell>
        </row>
        <row r="120">
          <cell r="B120">
            <v>2800</v>
          </cell>
          <cell r="C120" t="str">
            <v>Long-term assets</v>
          </cell>
          <cell r="D120" t="str">
            <v>Deferred taxes</v>
          </cell>
          <cell r="E120" t="str">
            <v>Deferred taxes</v>
          </cell>
          <cell r="F120" t="str">
            <v>Deferred taxes</v>
          </cell>
          <cell r="G120" t="str">
            <v>Отложенные налоговые активы</v>
          </cell>
        </row>
        <row r="121">
          <cell r="B121">
            <v>2810</v>
          </cell>
          <cell r="C121" t="str">
            <v>Long-term assets</v>
          </cell>
          <cell r="D121" t="str">
            <v>Deferred taxes</v>
          </cell>
          <cell r="E121" t="str">
            <v>Deferred corporate taxes</v>
          </cell>
          <cell r="F121" t="str">
            <v>Deferred corporate taxes</v>
          </cell>
          <cell r="G121" t="str">
            <v>Отложенный корпоративный подоходный налог</v>
          </cell>
        </row>
        <row r="122">
          <cell r="B122">
            <v>2900</v>
          </cell>
          <cell r="C122" t="str">
            <v>Long-term assets</v>
          </cell>
          <cell r="D122" t="str">
            <v>Other long-term assets</v>
          </cell>
          <cell r="E122" t="str">
            <v>Other long-term assets</v>
          </cell>
          <cell r="F122" t="str">
            <v>Other long-term assets</v>
          </cell>
          <cell r="G122" t="str">
            <v>Прочие долгосрочные активы</v>
          </cell>
        </row>
        <row r="123">
          <cell r="B123">
            <v>2910</v>
          </cell>
          <cell r="C123" t="str">
            <v>Long-term assets</v>
          </cell>
          <cell r="D123" t="str">
            <v>Other long-term assets</v>
          </cell>
          <cell r="E123" t="str">
            <v>Long-term advances</v>
          </cell>
          <cell r="F123" t="str">
            <v>Long-term advances</v>
          </cell>
          <cell r="G123" t="str">
            <v>Долгосрочные авансы выданные</v>
          </cell>
        </row>
        <row r="124">
          <cell r="B124">
            <v>2920</v>
          </cell>
          <cell r="C124" t="str">
            <v>Long-term assets</v>
          </cell>
          <cell r="D124" t="str">
            <v>Other long-term assets</v>
          </cell>
          <cell r="E124" t="str">
            <v>Long-term prepaid expenses</v>
          </cell>
          <cell r="F124" t="str">
            <v>Long-term prepaid expenses</v>
          </cell>
          <cell r="G124" t="str">
            <v>Долгосрочные расходы будущих периодов</v>
          </cell>
        </row>
        <row r="125">
          <cell r="B125">
            <v>2930</v>
          </cell>
          <cell r="C125" t="str">
            <v>Long-term assets</v>
          </cell>
          <cell r="D125" t="str">
            <v>Other long-term assets</v>
          </cell>
          <cell r="E125" t="str">
            <v>Assets under construction</v>
          </cell>
          <cell r="F125" t="str">
            <v>Assets under construction</v>
          </cell>
          <cell r="G125" t="str">
            <v>Незавершенное строительство</v>
          </cell>
        </row>
        <row r="126">
          <cell r="B126">
            <v>2940</v>
          </cell>
          <cell r="C126" t="str">
            <v>Long-term assets</v>
          </cell>
          <cell r="D126" t="str">
            <v>Other long-term assets</v>
          </cell>
          <cell r="E126" t="str">
            <v>Other</v>
          </cell>
          <cell r="F126" t="str">
            <v>Other</v>
          </cell>
          <cell r="G126" t="str">
            <v>Прочие долгосрочные активы</v>
          </cell>
        </row>
        <row r="127">
          <cell r="B127">
            <v>3000</v>
          </cell>
          <cell r="C127" t="str">
            <v>Short-term liabilities</v>
          </cell>
          <cell r="D127" t="str">
            <v>Short-term financial liabilities</v>
          </cell>
          <cell r="E127" t="str">
            <v>Short-term financial liabilities</v>
          </cell>
          <cell r="F127" t="str">
            <v>Short-term financial liabilities</v>
          </cell>
          <cell r="G127" t="str">
            <v>Краткосрочные финансовые обязательства</v>
          </cell>
        </row>
        <row r="128">
          <cell r="B128">
            <v>3010</v>
          </cell>
          <cell r="C128" t="str">
            <v>Short-term liabilities</v>
          </cell>
          <cell r="D128" t="str">
            <v>Short-term financial liabilities</v>
          </cell>
          <cell r="E128" t="str">
            <v>Short-term bank loans</v>
          </cell>
          <cell r="F128" t="str">
            <v>Short-term bank loans</v>
          </cell>
          <cell r="G128" t="str">
            <v>Краткосрочные банковские займы</v>
          </cell>
        </row>
        <row r="129">
          <cell r="B129">
            <v>3020</v>
          </cell>
          <cell r="C129" t="str">
            <v>Short-term liabilities</v>
          </cell>
          <cell r="D129" t="str">
            <v>Short-term financial liabilities</v>
          </cell>
          <cell r="E129" t="str">
            <v>Short-term non-bank loans</v>
          </cell>
          <cell r="F129" t="str">
            <v>Short-term non-bank loans</v>
          </cell>
          <cell r="G129" t="str">
            <v>Краткосрочные внебанковские займы</v>
          </cell>
        </row>
        <row r="130">
          <cell r="B130">
            <v>3021</v>
          </cell>
          <cell r="C130" t="str">
            <v>Short-term liabilities</v>
          </cell>
          <cell r="D130" t="str">
            <v>Short-term financial liabilities</v>
          </cell>
          <cell r="E130" t="str">
            <v>Short-term non-bank loans</v>
          </cell>
          <cell r="F130" t="str">
            <v xml:space="preserve">External </v>
          </cell>
          <cell r="G130" t="str">
            <v>внешние</v>
          </cell>
        </row>
        <row r="131">
          <cell r="B131">
            <v>3022</v>
          </cell>
          <cell r="C131" t="str">
            <v>Short-term liabilities</v>
          </cell>
          <cell r="D131" t="str">
            <v>Short-term financial liabilities</v>
          </cell>
          <cell r="E131" t="str">
            <v>Short-term non-bank loans</v>
          </cell>
          <cell r="F131" t="str">
            <v>Inter-group</v>
          </cell>
          <cell r="G131" t="str">
            <v>внутригрупповые</v>
          </cell>
        </row>
        <row r="132">
          <cell r="B132">
            <v>3030</v>
          </cell>
          <cell r="C132" t="str">
            <v>Short-term liabilities</v>
          </cell>
          <cell r="D132" t="str">
            <v>Short-term financial liabilities</v>
          </cell>
          <cell r="E132" t="str">
            <v>Short-term dividend payable</v>
          </cell>
          <cell r="F132" t="str">
            <v>Short-term dividend payable</v>
          </cell>
          <cell r="G132" t="str">
            <v>Краткосрочная кредиторская задолженность по дивидендам и доходам участников</v>
          </cell>
        </row>
        <row r="133">
          <cell r="B133">
            <v>3040</v>
          </cell>
          <cell r="C133" t="str">
            <v>Short-term liabilities</v>
          </cell>
          <cell r="D133" t="str">
            <v>Short-term financial liabilities</v>
          </cell>
          <cell r="E133" t="str">
            <v>Long-term financial liabilities - current element</v>
          </cell>
          <cell r="F133" t="str">
            <v>Long-term financial liabilities - current element</v>
          </cell>
          <cell r="G133" t="str">
            <v>Текущая часть долгосрочных финансовых обязательств</v>
          </cell>
        </row>
        <row r="134">
          <cell r="B134">
            <v>3050</v>
          </cell>
          <cell r="C134" t="str">
            <v>Short-term liabilities</v>
          </cell>
          <cell r="D134" t="str">
            <v>Short-term financial liabilities</v>
          </cell>
          <cell r="E134" t="str">
            <v>Short-term financial liability other</v>
          </cell>
          <cell r="F134" t="str">
            <v>Short-term financial liability other</v>
          </cell>
          <cell r="G134" t="str">
            <v>Прочие краткосрочные финансовые обязательства</v>
          </cell>
        </row>
        <row r="135">
          <cell r="B135">
            <v>3100</v>
          </cell>
          <cell r="C135" t="str">
            <v>Short-term liabilities</v>
          </cell>
          <cell r="D135" t="str">
            <v>Tax liabilities</v>
          </cell>
          <cell r="E135" t="str">
            <v>Tax liabilities</v>
          </cell>
          <cell r="F135" t="str">
            <v>Tax liabilities</v>
          </cell>
          <cell r="G135" t="str">
            <v>Обязательства по налогам</v>
          </cell>
        </row>
        <row r="136">
          <cell r="B136">
            <v>3110</v>
          </cell>
          <cell r="C136" t="str">
            <v>Short-term liabilities</v>
          </cell>
          <cell r="D136" t="str">
            <v>Tax liabilities</v>
          </cell>
          <cell r="E136" t="str">
            <v>Corporate income tax payable</v>
          </cell>
          <cell r="F136" t="str">
            <v>Corporate income tax payable</v>
          </cell>
          <cell r="G136" t="str">
            <v>Корпоративный подоходный налог подлежащий уплате</v>
          </cell>
        </row>
        <row r="137">
          <cell r="B137">
            <v>3120</v>
          </cell>
          <cell r="C137" t="str">
            <v>Short-term liabilities</v>
          </cell>
          <cell r="D137" t="str">
            <v>Tax liabilities</v>
          </cell>
          <cell r="E137" t="str">
            <v>Employee taxes payable</v>
          </cell>
          <cell r="F137" t="str">
            <v>Employee taxes payable</v>
          </cell>
          <cell r="G137" t="str">
            <v>Индивидуальный подоходный налог</v>
          </cell>
        </row>
        <row r="138">
          <cell r="B138">
            <v>3130</v>
          </cell>
          <cell r="C138" t="str">
            <v>Short-term liabilities</v>
          </cell>
          <cell r="D138" t="str">
            <v>Tax liabilities</v>
          </cell>
          <cell r="E138" t="str">
            <v>VAT payable</v>
          </cell>
          <cell r="F138" t="str">
            <v>VAT payable</v>
          </cell>
          <cell r="G138" t="str">
            <v>Налог на добавленную стоимость</v>
          </cell>
        </row>
        <row r="139">
          <cell r="B139">
            <v>3140</v>
          </cell>
          <cell r="C139" t="str">
            <v>Short-term liabilities</v>
          </cell>
          <cell r="D139" t="str">
            <v>Tax liabilities</v>
          </cell>
          <cell r="E139" t="str">
            <v>Excise tax payable</v>
          </cell>
          <cell r="F139" t="str">
            <v>Excise tax payable</v>
          </cell>
          <cell r="G139" t="str">
            <v>Акцизы</v>
          </cell>
        </row>
        <row r="140">
          <cell r="B140">
            <v>3150</v>
          </cell>
          <cell r="C140" t="str">
            <v>Short-term liabilities</v>
          </cell>
          <cell r="D140" t="str">
            <v>Tax liabilities</v>
          </cell>
          <cell r="E140" t="str">
            <v>Social taxes payable</v>
          </cell>
          <cell r="F140" t="str">
            <v>Social taxes payable</v>
          </cell>
          <cell r="G140" t="str">
            <v>Социальный налог</v>
          </cell>
        </row>
        <row r="141">
          <cell r="B141">
            <v>3160</v>
          </cell>
          <cell r="C141" t="str">
            <v>Short-term liabilities</v>
          </cell>
          <cell r="D141" t="str">
            <v>Tax liabilities</v>
          </cell>
          <cell r="E141" t="str">
            <v>Land tax payable</v>
          </cell>
          <cell r="F141" t="str">
            <v>Land tax payable</v>
          </cell>
          <cell r="G141" t="str">
            <v>Земельный налог</v>
          </cell>
        </row>
        <row r="142">
          <cell r="B142">
            <v>3170</v>
          </cell>
          <cell r="C142" t="str">
            <v>Short-term liabilities</v>
          </cell>
          <cell r="D142" t="str">
            <v>Tax liabilities</v>
          </cell>
          <cell r="E142" t="str">
            <v>Vehicle tax payable</v>
          </cell>
          <cell r="F142" t="str">
            <v>Vehicle tax payable</v>
          </cell>
          <cell r="G142" t="str">
            <v>Налог на транспортные средства</v>
          </cell>
        </row>
        <row r="143">
          <cell r="B143">
            <v>3180</v>
          </cell>
          <cell r="C143" t="str">
            <v>Short-term liabilities</v>
          </cell>
          <cell r="D143" t="str">
            <v>Tax liabilities</v>
          </cell>
          <cell r="E143" t="str">
            <v>Property tax payable</v>
          </cell>
          <cell r="F143" t="str">
            <v>Property tax payable</v>
          </cell>
          <cell r="G143" t="str">
            <v>Налог на имущество</v>
          </cell>
        </row>
        <row r="144">
          <cell r="B144">
            <v>3190</v>
          </cell>
          <cell r="C144" t="str">
            <v>Short-term liabilities</v>
          </cell>
          <cell r="D144" t="str">
            <v>Tax liabilities</v>
          </cell>
          <cell r="E144" t="str">
            <v>Other taxes payable</v>
          </cell>
          <cell r="F144" t="str">
            <v>Other taxes payable</v>
          </cell>
          <cell r="G144" t="str">
            <v>Прочие налоги</v>
          </cell>
        </row>
        <row r="145">
          <cell r="B145">
            <v>3200</v>
          </cell>
          <cell r="C145" t="str">
            <v>Short-term liabilities</v>
          </cell>
          <cell r="D145" t="str">
            <v>Employee short-term liabilities</v>
          </cell>
          <cell r="E145" t="str">
            <v>Employee short-term liabilities</v>
          </cell>
          <cell r="F145" t="str">
            <v>Employee short-term liabilities</v>
          </cell>
          <cell r="G145">
            <v>0</v>
          </cell>
        </row>
        <row r="146">
          <cell r="B146">
            <v>3210</v>
          </cell>
          <cell r="C146" t="str">
            <v>Short-term liabilities</v>
          </cell>
          <cell r="D146" t="str">
            <v>Employee short-term liabilities</v>
          </cell>
          <cell r="E146" t="str">
            <v>Social insurance payable</v>
          </cell>
          <cell r="F146" t="str">
            <v>Social insurance payable</v>
          </cell>
          <cell r="G146" t="str">
            <v>Обязательства по социальному страхованию</v>
          </cell>
        </row>
        <row r="147">
          <cell r="B147">
            <v>3220</v>
          </cell>
          <cell r="C147" t="str">
            <v>Short-term liabilities</v>
          </cell>
          <cell r="D147" t="str">
            <v>Employee short-term liabilities</v>
          </cell>
          <cell r="E147" t="str">
            <v>Pension fund</v>
          </cell>
          <cell r="F147" t="str">
            <v>Pension fund</v>
          </cell>
          <cell r="G147" t="str">
            <v>Обязательства по пенсионным отчислениям</v>
          </cell>
        </row>
        <row r="148">
          <cell r="B148">
            <v>3230</v>
          </cell>
          <cell r="C148" t="str">
            <v>Short-term liabilities</v>
          </cell>
          <cell r="D148" t="str">
            <v>Employee short-term liabilities</v>
          </cell>
          <cell r="E148" t="str">
            <v>Other short-term liabilities - compulsory</v>
          </cell>
          <cell r="F148" t="str">
            <v>Other short-term liabilities - compulsory</v>
          </cell>
          <cell r="G148" t="str">
            <v>Прочие обязательства по другим обязательным платежам</v>
          </cell>
        </row>
        <row r="149">
          <cell r="B149">
            <v>3240</v>
          </cell>
          <cell r="C149" t="str">
            <v>Short-term liabilities</v>
          </cell>
          <cell r="D149" t="str">
            <v>Employee short-term liabilities</v>
          </cell>
          <cell r="E149" t="str">
            <v>Other short-term liabilities - volountary</v>
          </cell>
          <cell r="F149" t="str">
            <v>Other short-term liabilities - volountary</v>
          </cell>
          <cell r="G149" t="str">
            <v>Прочие обязательства по другим добровольным платежам</v>
          </cell>
        </row>
        <row r="150">
          <cell r="B150">
            <v>3300</v>
          </cell>
          <cell r="C150" t="str">
            <v>Short-term liabilities</v>
          </cell>
          <cell r="D150" t="str">
            <v>Short-term payables</v>
          </cell>
          <cell r="E150" t="str">
            <v>Short-term payables</v>
          </cell>
          <cell r="F150" t="str">
            <v>Short-term payables</v>
          </cell>
          <cell r="G150" t="str">
            <v>Краткосрочная кредиторская задолженность</v>
          </cell>
        </row>
        <row r="151">
          <cell r="B151">
            <v>3310</v>
          </cell>
          <cell r="C151" t="str">
            <v>Short-term liabilities</v>
          </cell>
          <cell r="D151" t="str">
            <v>Short-term payables</v>
          </cell>
          <cell r="E151" t="str">
            <v>Short-term payables - external</v>
          </cell>
          <cell r="F151" t="str">
            <v>Short-term payables - external</v>
          </cell>
          <cell r="G151" t="str">
            <v>Краткосрочная задолженность поставщикам и подрядчикам</v>
          </cell>
        </row>
        <row r="152">
          <cell r="B152">
            <v>3320</v>
          </cell>
          <cell r="C152" t="str">
            <v>Short-term liabilities</v>
          </cell>
          <cell r="D152" t="str">
            <v>Short-term payables</v>
          </cell>
          <cell r="E152" t="str">
            <v>Short-term payables - subsidiaries</v>
          </cell>
          <cell r="F152" t="str">
            <v>Short-term payables - subsidiaries</v>
          </cell>
          <cell r="G152" t="str">
            <v>Краткосрочная кредиторская задолженность дочерним организациям</v>
          </cell>
        </row>
        <row r="153">
          <cell r="B153">
            <v>3330</v>
          </cell>
          <cell r="C153" t="str">
            <v>Short-term liabilities</v>
          </cell>
          <cell r="D153" t="str">
            <v>Short-term payables</v>
          </cell>
          <cell r="E153" t="str">
            <v>Short-term payables - associated companies</v>
          </cell>
          <cell r="F153" t="str">
            <v>Short-term payables - associated companies</v>
          </cell>
          <cell r="G153" t="str">
            <v>Краткосрочная кредиторская задолженность ассоциированным и совместным организациям</v>
          </cell>
        </row>
        <row r="154">
          <cell r="B154">
            <v>3340</v>
          </cell>
          <cell r="C154" t="str">
            <v>Short-term liabilities</v>
          </cell>
          <cell r="D154" t="str">
            <v>Short-term payables</v>
          </cell>
          <cell r="E154" t="str">
            <v>Short-term payables - branches</v>
          </cell>
          <cell r="F154" t="str">
            <v>Short-term payables - branches</v>
          </cell>
          <cell r="G154" t="str">
            <v>Краткосрочная кредиторская задолженность филиалам и структурным подразделениям</v>
          </cell>
        </row>
        <row r="155">
          <cell r="B155">
            <v>3350</v>
          </cell>
          <cell r="C155" t="str">
            <v>Short-term liabilities</v>
          </cell>
          <cell r="D155" t="str">
            <v>Short-term payables</v>
          </cell>
          <cell r="E155" t="str">
            <v>Short-term payables to employees</v>
          </cell>
          <cell r="F155" t="str">
            <v>Short-term payables to employees</v>
          </cell>
          <cell r="G155" t="str">
            <v>Краткосрочная задолженность по оплате труда</v>
          </cell>
        </row>
        <row r="156">
          <cell r="B156">
            <v>3360</v>
          </cell>
          <cell r="C156" t="str">
            <v>Short-term liabilities</v>
          </cell>
          <cell r="D156" t="str">
            <v>Short-term payables</v>
          </cell>
          <cell r="E156" t="str">
            <v>Short-term lease liabilities</v>
          </cell>
          <cell r="F156" t="str">
            <v>Short-term lease liabilities</v>
          </cell>
          <cell r="G156" t="str">
            <v>Краткосрочная задолженность по аренде</v>
          </cell>
        </row>
        <row r="157">
          <cell r="B157">
            <v>3370</v>
          </cell>
          <cell r="C157" t="str">
            <v>Short-term liabilities</v>
          </cell>
          <cell r="D157" t="str">
            <v>Short-term payables</v>
          </cell>
          <cell r="E157" t="str">
            <v>Long-term liabilities - current element</v>
          </cell>
          <cell r="F157" t="str">
            <v>Long-term liabilities - current element</v>
          </cell>
          <cell r="G157" t="str">
            <v>Текущая часть долгосрочной кредиторской задолженности</v>
          </cell>
        </row>
        <row r="158">
          <cell r="B158">
            <v>3380</v>
          </cell>
          <cell r="C158" t="str">
            <v>Short-term liabilities</v>
          </cell>
          <cell r="D158" t="str">
            <v>Short-term payables</v>
          </cell>
          <cell r="E158" t="str">
            <v>Short-term interest payable</v>
          </cell>
          <cell r="F158" t="str">
            <v>Short-term interest payable</v>
          </cell>
          <cell r="G158" t="str">
            <v>Краткосрочные вознаграждения к выплате</v>
          </cell>
        </row>
        <row r="159">
          <cell r="B159">
            <v>3381</v>
          </cell>
          <cell r="C159" t="str">
            <v>Short-term liabilities</v>
          </cell>
          <cell r="D159" t="str">
            <v>Short-term payables</v>
          </cell>
          <cell r="E159" t="str">
            <v>Short-term interest payable</v>
          </cell>
          <cell r="F159" t="str">
            <v xml:space="preserve">External </v>
          </cell>
          <cell r="G159" t="str">
            <v>внешние</v>
          </cell>
        </row>
        <row r="160">
          <cell r="B160">
            <v>3382</v>
          </cell>
          <cell r="C160" t="str">
            <v>Short-term liabilities</v>
          </cell>
          <cell r="D160" t="str">
            <v>Short-term payables</v>
          </cell>
          <cell r="E160" t="str">
            <v>Short-term interest payable</v>
          </cell>
          <cell r="F160" t="str">
            <v>Inter-group</v>
          </cell>
          <cell r="G160" t="str">
            <v>внутригрупповые</v>
          </cell>
        </row>
        <row r="161">
          <cell r="B161">
            <v>3390</v>
          </cell>
          <cell r="C161" t="str">
            <v>Short-term liabilities</v>
          </cell>
          <cell r="D161" t="str">
            <v>Short-term payables</v>
          </cell>
          <cell r="E161" t="str">
            <v>Other short-term liabilities</v>
          </cell>
          <cell r="F161" t="str">
            <v>Other short-term liabilities</v>
          </cell>
          <cell r="G161" t="str">
            <v>Прочая краткосрочная кредиторская задолженность</v>
          </cell>
        </row>
        <row r="162">
          <cell r="B162">
            <v>3391</v>
          </cell>
          <cell r="C162" t="str">
            <v>Short-term liabilities</v>
          </cell>
          <cell r="D162" t="str">
            <v>Short-term payables</v>
          </cell>
          <cell r="E162" t="str">
            <v>Other short-term liabilities</v>
          </cell>
          <cell r="F162" t="str">
            <v>Customer payables</v>
          </cell>
          <cell r="G162" t="str">
            <v>Задолженность по возвратам реализованных готовой продукции, товаров, работ, услуг</v>
          </cell>
        </row>
        <row r="163">
          <cell r="B163">
            <v>3392</v>
          </cell>
          <cell r="C163" t="str">
            <v>Short-term liabilities</v>
          </cell>
          <cell r="D163" t="str">
            <v>Short-term payables</v>
          </cell>
          <cell r="E163" t="str">
            <v>Other short-term liabilities</v>
          </cell>
          <cell r="F163" t="str">
            <v>Claims payable</v>
          </cell>
          <cell r="G163" t="str">
            <v>Задолженность по присужденным штрафам, пеням, неустойкам</v>
          </cell>
        </row>
        <row r="164">
          <cell r="B164">
            <v>3393</v>
          </cell>
          <cell r="C164" t="str">
            <v>Short-term liabilities</v>
          </cell>
          <cell r="D164" t="str">
            <v>Short-term payables</v>
          </cell>
          <cell r="E164" t="str">
            <v>Other short-term liabilities</v>
          </cell>
          <cell r="F164" t="str">
            <v>Incorrect amounts on bank account</v>
          </cell>
          <cell r="G164" t="str">
            <v>Задолженность по ошибочно зачисленным суммам на счетах в банках</v>
          </cell>
        </row>
        <row r="165">
          <cell r="B165">
            <v>3394</v>
          </cell>
          <cell r="C165" t="str">
            <v>Short-term liabilities</v>
          </cell>
          <cell r="D165" t="str">
            <v>Short-term payables</v>
          </cell>
          <cell r="E165" t="str">
            <v>Other short-term liabilities</v>
          </cell>
          <cell r="F165" t="str">
            <v>not used</v>
          </cell>
          <cell r="G165" t="str">
            <v>Задолженность по депонированной заработной плате</v>
          </cell>
        </row>
        <row r="166">
          <cell r="B166">
            <v>3395</v>
          </cell>
          <cell r="C166" t="str">
            <v>Short-term liabilities</v>
          </cell>
          <cell r="D166" t="str">
            <v>Short-term payables</v>
          </cell>
          <cell r="E166" t="str">
            <v>Other short-term liabilities</v>
          </cell>
          <cell r="F166" t="str">
            <v>Court orders payable</v>
          </cell>
          <cell r="G166" t="str">
            <v>Задолженность по исполнительным листам</v>
          </cell>
        </row>
        <row r="167">
          <cell r="B167">
            <v>3396</v>
          </cell>
          <cell r="C167" t="str">
            <v>Short-term liabilities</v>
          </cell>
          <cell r="D167" t="str">
            <v>Short-term payables</v>
          </cell>
          <cell r="E167" t="str">
            <v>Other short-term liabilities</v>
          </cell>
          <cell r="F167" t="str">
            <v>not used</v>
          </cell>
          <cell r="G167" t="str">
            <v>Задолженность перед подотчетными лицами</v>
          </cell>
        </row>
        <row r="168">
          <cell r="B168">
            <v>3397</v>
          </cell>
          <cell r="C168" t="str">
            <v>Short-term liabilities</v>
          </cell>
          <cell r="D168" t="str">
            <v>Short-term payables</v>
          </cell>
          <cell r="E168" t="str">
            <v>Other short-term liabilities</v>
          </cell>
          <cell r="F168" t="str">
            <v>Other short-term payables</v>
          </cell>
          <cell r="G168" t="str">
            <v>Прочая краткосрочная кредиторская задолженность</v>
          </cell>
        </row>
        <row r="169">
          <cell r="B169">
            <v>3398</v>
          </cell>
          <cell r="C169" t="str">
            <v>Short-term liabilities</v>
          </cell>
          <cell r="D169" t="str">
            <v>Short-term payables</v>
          </cell>
          <cell r="E169" t="str">
            <v>Other short-term liabilities</v>
          </cell>
          <cell r="F169" t="str">
            <v>Mandatory payables to state</v>
          </cell>
          <cell r="G169" t="str">
            <v>Расчеты с фондами по обязательным платежам</v>
          </cell>
        </row>
        <row r="170">
          <cell r="B170">
            <v>3400</v>
          </cell>
          <cell r="C170" t="str">
            <v>Short-term liabilities</v>
          </cell>
          <cell r="D170" t="str">
            <v>Provisions</v>
          </cell>
          <cell r="E170" t="str">
            <v>Provisions</v>
          </cell>
          <cell r="F170" t="str">
            <v>Provisions</v>
          </cell>
          <cell r="G170" t="str">
            <v>Краткосрочные оценочные обязательства</v>
          </cell>
        </row>
        <row r="171">
          <cell r="B171">
            <v>3410</v>
          </cell>
          <cell r="C171" t="str">
            <v>Short-term liabilities</v>
          </cell>
          <cell r="D171" t="str">
            <v>Provisions</v>
          </cell>
          <cell r="E171" t="str">
            <v>Short-term waranty liabilities</v>
          </cell>
          <cell r="F171" t="str">
            <v>Short-term waranty liabilities</v>
          </cell>
          <cell r="G171" t="str">
            <v>Краткосрочные гарантийные обязательства</v>
          </cell>
        </row>
        <row r="172">
          <cell r="B172">
            <v>3420</v>
          </cell>
          <cell r="C172" t="str">
            <v>Short-term liabilities</v>
          </cell>
          <cell r="D172" t="str">
            <v>Provisions</v>
          </cell>
          <cell r="E172" t="str">
            <v>Provision for legal claims</v>
          </cell>
          <cell r="F172" t="str">
            <v>Provision for legal claims</v>
          </cell>
          <cell r="G172" t="str">
            <v>Краткосрочные обязательства по юридическим претензиям</v>
          </cell>
        </row>
        <row r="173">
          <cell r="B173">
            <v>3500</v>
          </cell>
          <cell r="C173" t="str">
            <v>Short-term liabilities</v>
          </cell>
          <cell r="D173" t="str">
            <v>Other short-term liabilities</v>
          </cell>
          <cell r="E173" t="str">
            <v>Other short-term liabilities</v>
          </cell>
          <cell r="F173" t="str">
            <v>Other short-term liabilities</v>
          </cell>
          <cell r="G173" t="str">
            <v>Прочие краткосрочные обязательства</v>
          </cell>
        </row>
        <row r="174">
          <cell r="B174">
            <v>3510</v>
          </cell>
          <cell r="C174" t="str">
            <v>Short-term liabilities</v>
          </cell>
          <cell r="D174" t="str">
            <v>Other short-term liabilities</v>
          </cell>
          <cell r="E174" t="str">
            <v>Short-term advances paid</v>
          </cell>
          <cell r="F174" t="str">
            <v>Short-term advances paid</v>
          </cell>
          <cell r="G174" t="str">
            <v>Краткосрочные авансы полученные</v>
          </cell>
        </row>
        <row r="175">
          <cell r="B175">
            <v>3520</v>
          </cell>
          <cell r="C175" t="str">
            <v>Short-term liabilities</v>
          </cell>
          <cell r="D175" t="str">
            <v>Other short-term liabilities</v>
          </cell>
          <cell r="E175" t="str">
            <v>Deferred income</v>
          </cell>
          <cell r="F175" t="str">
            <v>Deferred income</v>
          </cell>
          <cell r="G175" t="str">
            <v>Доходы будущих периодов</v>
          </cell>
        </row>
        <row r="176">
          <cell r="B176">
            <v>3530</v>
          </cell>
          <cell r="C176" t="str">
            <v>Short-term liabilities</v>
          </cell>
          <cell r="D176" t="str">
            <v>Other short-term liabilities</v>
          </cell>
          <cell r="E176" t="str">
            <v>Not used</v>
          </cell>
          <cell r="F176" t="str">
            <v>Not used</v>
          </cell>
          <cell r="G176" t="str">
            <v>не используется</v>
          </cell>
        </row>
        <row r="177">
          <cell r="B177">
            <v>3540</v>
          </cell>
          <cell r="C177" t="str">
            <v>Short-term liabilities</v>
          </cell>
          <cell r="D177" t="str">
            <v>Other short-term liabilities</v>
          </cell>
          <cell r="E177" t="str">
            <v>Other short-term liabilities</v>
          </cell>
          <cell r="F177" t="str">
            <v>Other short-term liabilities</v>
          </cell>
          <cell r="G177" t="str">
            <v>Прочие краткосрочные обязательства</v>
          </cell>
        </row>
        <row r="178">
          <cell r="B178">
            <v>3550</v>
          </cell>
          <cell r="C178" t="str">
            <v>Short-term liabilities</v>
          </cell>
          <cell r="D178" t="str">
            <v>Other short-term liabilities</v>
          </cell>
          <cell r="E178" t="str">
            <v>Accruals</v>
          </cell>
          <cell r="F178" t="str">
            <v>Accruals</v>
          </cell>
          <cell r="G178" t="str">
            <v>Начисления</v>
          </cell>
        </row>
        <row r="179">
          <cell r="B179">
            <v>4000</v>
          </cell>
          <cell r="C179" t="str">
            <v>Long-term liabilities</v>
          </cell>
          <cell r="D179" t="str">
            <v>Long-term financial liabilities</v>
          </cell>
          <cell r="E179" t="str">
            <v>Long-term financial liabilities</v>
          </cell>
          <cell r="F179" t="str">
            <v>Long-term financial liabilities</v>
          </cell>
          <cell r="G179" t="str">
            <v>Долгосрочные финансовые обязательства</v>
          </cell>
        </row>
        <row r="180">
          <cell r="B180">
            <v>4010</v>
          </cell>
          <cell r="C180" t="str">
            <v>Long-term liabilities</v>
          </cell>
          <cell r="D180" t="str">
            <v>Long-term financial liabilities</v>
          </cell>
          <cell r="E180" t="str">
            <v>Long-term bank loans</v>
          </cell>
          <cell r="F180" t="str">
            <v>Long-term bank loans</v>
          </cell>
          <cell r="G180" t="str">
            <v>Долгосрочные банковские займы</v>
          </cell>
        </row>
        <row r="181">
          <cell r="B181">
            <v>4020</v>
          </cell>
          <cell r="C181" t="str">
            <v>Long-term liabilities</v>
          </cell>
          <cell r="D181" t="str">
            <v>Long-term financial liabilities</v>
          </cell>
          <cell r="E181" t="str">
            <v>Long-term non-bank loans</v>
          </cell>
          <cell r="F181" t="str">
            <v>Long-term non-bank loans</v>
          </cell>
          <cell r="G181" t="str">
            <v>Долгосрочные внебанковские займы займы</v>
          </cell>
        </row>
        <row r="182">
          <cell r="B182">
            <v>4030</v>
          </cell>
          <cell r="C182" t="str">
            <v>Long-term liabilities</v>
          </cell>
          <cell r="D182" t="str">
            <v>Long-term financial liabilities</v>
          </cell>
          <cell r="E182" t="str">
            <v>Long-term financial liability other</v>
          </cell>
          <cell r="F182" t="str">
            <v>Long-term financial liability other</v>
          </cell>
          <cell r="G182" t="str">
            <v>Прочие долгосрочные финансовые обязательства</v>
          </cell>
        </row>
        <row r="183">
          <cell r="B183">
            <v>4100</v>
          </cell>
          <cell r="C183" t="str">
            <v>Long-term liabilities</v>
          </cell>
          <cell r="D183" t="str">
            <v>Long-term liabilities</v>
          </cell>
          <cell r="E183" t="str">
            <v>Long-term liabilities</v>
          </cell>
          <cell r="F183" t="str">
            <v>Long-term liabilities</v>
          </cell>
          <cell r="G183" t="str">
            <v>Долгосрочная кредиторская задолженность</v>
          </cell>
        </row>
        <row r="184">
          <cell r="B184">
            <v>4110</v>
          </cell>
          <cell r="C184" t="str">
            <v>Long-term liabilities</v>
          </cell>
          <cell r="D184" t="str">
            <v>Long-term liabilities</v>
          </cell>
          <cell r="E184" t="str">
            <v>Long-term payables - external</v>
          </cell>
          <cell r="F184" t="str">
            <v>Long-term payables - external</v>
          </cell>
          <cell r="G184" t="str">
            <v>Долгосрочная задолженность поставщикам и подрядчикам</v>
          </cell>
        </row>
        <row r="185">
          <cell r="B185">
            <v>4120</v>
          </cell>
          <cell r="C185" t="str">
            <v>Long-term liabilities</v>
          </cell>
          <cell r="D185" t="str">
            <v>Long-term liabilities</v>
          </cell>
          <cell r="E185" t="str">
            <v>Long-term payables - subsidiaries</v>
          </cell>
          <cell r="F185" t="str">
            <v>Long-term payables - subsidiaries</v>
          </cell>
          <cell r="G185" t="str">
            <v>Долгосрочная кредиторская задолженность дочерним организациям</v>
          </cell>
        </row>
        <row r="186">
          <cell r="B186">
            <v>4130</v>
          </cell>
          <cell r="C186" t="str">
            <v>Long-term liabilities</v>
          </cell>
          <cell r="D186" t="str">
            <v>Long-term liabilities</v>
          </cell>
          <cell r="E186" t="str">
            <v>Long-term payables - associated companies</v>
          </cell>
          <cell r="F186" t="str">
            <v>Long-term payables - associated companies</v>
          </cell>
          <cell r="G186" t="str">
            <v>Долгосрочная кредиторская задолженность ассоциированным и совместным организация</v>
          </cell>
        </row>
        <row r="187">
          <cell r="B187">
            <v>4140</v>
          </cell>
          <cell r="C187" t="str">
            <v>Long-term liabilities</v>
          </cell>
          <cell r="D187" t="str">
            <v>Long-term liabilities</v>
          </cell>
          <cell r="E187" t="str">
            <v>Long-term payables - branches</v>
          </cell>
          <cell r="F187" t="str">
            <v>Long-term payables - branches</v>
          </cell>
          <cell r="G187" t="str">
            <v>Долгосрочная кредиторская задолженность филиалам и структурным подразделениям</v>
          </cell>
        </row>
        <row r="188">
          <cell r="B188">
            <v>4150</v>
          </cell>
          <cell r="C188" t="str">
            <v>Long-term liabilities</v>
          </cell>
          <cell r="D188" t="str">
            <v>Long-term liabilities</v>
          </cell>
          <cell r="E188" t="str">
            <v>Long-term lease liabilities</v>
          </cell>
          <cell r="F188" t="str">
            <v>Long-term lease liabilities</v>
          </cell>
          <cell r="G188" t="str">
            <v>Долгосрочная задолженность по аренде</v>
          </cell>
        </row>
        <row r="189">
          <cell r="B189">
            <v>4160</v>
          </cell>
          <cell r="C189" t="str">
            <v>Long-term liabilities</v>
          </cell>
          <cell r="D189" t="str">
            <v>Long-term liabilities</v>
          </cell>
          <cell r="E189" t="str">
            <v>Long-term interest  liabilities</v>
          </cell>
          <cell r="F189" t="str">
            <v>Long-term interest  liabilities</v>
          </cell>
          <cell r="G189" t="str">
            <v>Долгосрочная задолженность по аренде</v>
          </cell>
        </row>
        <row r="190">
          <cell r="B190">
            <v>4161</v>
          </cell>
          <cell r="C190" t="str">
            <v>Long-term liabilities</v>
          </cell>
          <cell r="D190" t="str">
            <v>Long-term liabilities</v>
          </cell>
          <cell r="E190" t="str">
            <v>Long-term interest  liabilities</v>
          </cell>
          <cell r="F190" t="str">
            <v xml:space="preserve">External </v>
          </cell>
          <cell r="G190" t="str">
            <v>внешние</v>
          </cell>
        </row>
        <row r="191">
          <cell r="B191">
            <v>4162</v>
          </cell>
          <cell r="C191" t="str">
            <v>Long-term liabilities</v>
          </cell>
          <cell r="D191" t="str">
            <v>Long-term liabilities</v>
          </cell>
          <cell r="E191" t="str">
            <v>Long-term interest  liabilities</v>
          </cell>
          <cell r="F191" t="str">
            <v>Inter-group</v>
          </cell>
          <cell r="G191" t="str">
            <v>внутригрупповые</v>
          </cell>
        </row>
        <row r="192">
          <cell r="B192">
            <v>4170</v>
          </cell>
          <cell r="C192" t="str">
            <v>Long-term liabilities</v>
          </cell>
          <cell r="D192" t="str">
            <v>Long-term liabilities</v>
          </cell>
          <cell r="E192" t="str">
            <v>Long -term liabilities - other</v>
          </cell>
          <cell r="F192" t="str">
            <v>Long -term liabilities - other</v>
          </cell>
          <cell r="G192" t="str">
            <v>Прочая долгосрочная кредиторская задолженность</v>
          </cell>
        </row>
        <row r="193">
          <cell r="B193">
            <v>4171</v>
          </cell>
          <cell r="C193" t="str">
            <v>Long-term liabilities</v>
          </cell>
          <cell r="D193" t="str">
            <v>Long-term liabilities</v>
          </cell>
          <cell r="E193" t="str">
            <v>Long -term liabilities - other</v>
          </cell>
          <cell r="F193" t="str">
            <v>Customer payables</v>
          </cell>
          <cell r="G193" t="str">
            <v>Задолженность по возвратам реализованных готовой продукции, товаров, работ, услуг</v>
          </cell>
        </row>
        <row r="194">
          <cell r="B194">
            <v>4172</v>
          </cell>
          <cell r="C194" t="str">
            <v>Long-term liabilities</v>
          </cell>
          <cell r="D194" t="str">
            <v>Long-term liabilities</v>
          </cell>
          <cell r="E194" t="str">
            <v>Long -term liabilities - other</v>
          </cell>
          <cell r="F194" t="str">
            <v>Claims payable</v>
          </cell>
          <cell r="G194" t="str">
            <v>Задолженность по присужденным штрафам, пеням, неустойкам</v>
          </cell>
        </row>
        <row r="195">
          <cell r="B195">
            <v>4173</v>
          </cell>
          <cell r="C195" t="str">
            <v>Long-term liabilities</v>
          </cell>
          <cell r="D195" t="str">
            <v>Long-term liabilities</v>
          </cell>
          <cell r="E195" t="str">
            <v>Long -term liabilities - other</v>
          </cell>
          <cell r="F195" t="str">
            <v>Incorrect amounts on bank account</v>
          </cell>
          <cell r="G195" t="str">
            <v>Задолженность по ошибочно зачисленным суммам на счетах в банках</v>
          </cell>
        </row>
        <row r="196">
          <cell r="B196">
            <v>4174</v>
          </cell>
          <cell r="C196" t="str">
            <v>Long-term liabilities</v>
          </cell>
          <cell r="D196" t="str">
            <v>Long-term liabilities</v>
          </cell>
          <cell r="E196" t="str">
            <v>Long -term liabilities - other</v>
          </cell>
          <cell r="F196" t="str">
            <v>not used</v>
          </cell>
          <cell r="G196" t="str">
            <v>Задолженность по депонированной заработной плате</v>
          </cell>
        </row>
        <row r="197">
          <cell r="B197">
            <v>4175</v>
          </cell>
          <cell r="C197" t="str">
            <v>Long-term liabilities</v>
          </cell>
          <cell r="D197" t="str">
            <v>Long-term liabilities</v>
          </cell>
          <cell r="E197" t="str">
            <v>Long -term liabilities - other</v>
          </cell>
          <cell r="F197" t="str">
            <v>Court orders payable</v>
          </cell>
          <cell r="G197" t="str">
            <v>Задолженность по исполнительным листам</v>
          </cell>
        </row>
        <row r="198">
          <cell r="B198">
            <v>4176</v>
          </cell>
          <cell r="C198" t="str">
            <v>Long-term liabilities</v>
          </cell>
          <cell r="D198" t="str">
            <v>Long-term liabilities</v>
          </cell>
          <cell r="E198" t="str">
            <v>Long -term liabilities - other</v>
          </cell>
          <cell r="F198" t="str">
            <v>not used</v>
          </cell>
          <cell r="G198" t="str">
            <v>Задолженность перед подотчетными лицами</v>
          </cell>
        </row>
        <row r="199">
          <cell r="B199">
            <v>4177</v>
          </cell>
          <cell r="C199" t="str">
            <v>Long-term liabilities</v>
          </cell>
          <cell r="D199" t="str">
            <v>Long-term liabilities</v>
          </cell>
          <cell r="E199" t="str">
            <v>Long -term liabilities - other</v>
          </cell>
          <cell r="F199" t="str">
            <v>Other long-term payables</v>
          </cell>
          <cell r="G199" t="str">
            <v>Прочая долгосрочная кредиторская задолженность</v>
          </cell>
        </row>
        <row r="200">
          <cell r="B200">
            <v>4200</v>
          </cell>
          <cell r="C200" t="str">
            <v>Long-term liabilities</v>
          </cell>
          <cell r="D200" t="str">
            <v>Provisions</v>
          </cell>
          <cell r="E200" t="str">
            <v>Provisions</v>
          </cell>
          <cell r="F200" t="str">
            <v>Provisions</v>
          </cell>
          <cell r="G200" t="str">
            <v>Долгосрочные оценочные обязательства</v>
          </cell>
        </row>
        <row r="201">
          <cell r="B201">
            <v>4210</v>
          </cell>
          <cell r="C201" t="str">
            <v>Long-term liabilities</v>
          </cell>
          <cell r="D201" t="str">
            <v>Provisions</v>
          </cell>
          <cell r="E201" t="str">
            <v>Long-term waranty liabilities</v>
          </cell>
          <cell r="F201" t="str">
            <v>Long-term waranty liabilities</v>
          </cell>
          <cell r="G201" t="str">
            <v>Краткосрочные гарантийные обязательства</v>
          </cell>
        </row>
        <row r="202">
          <cell r="B202">
            <v>4220</v>
          </cell>
          <cell r="C202" t="str">
            <v>Long-term liabilities</v>
          </cell>
          <cell r="D202" t="str">
            <v>Provisions</v>
          </cell>
          <cell r="E202" t="str">
            <v>Provision for legal claims</v>
          </cell>
          <cell r="F202" t="str">
            <v>Provision for legal claims</v>
          </cell>
          <cell r="G202" t="str">
            <v>Краткосрочные обязательства по юридическим претензиям</v>
          </cell>
        </row>
        <row r="203">
          <cell r="B203">
            <v>4230</v>
          </cell>
          <cell r="C203" t="str">
            <v>Long-term liabilities</v>
          </cell>
          <cell r="D203" t="str">
            <v>Provisions</v>
          </cell>
          <cell r="E203" t="str">
            <v>not used</v>
          </cell>
          <cell r="F203" t="str">
            <v>not used</v>
          </cell>
          <cell r="G203" t="str">
            <v>не используется</v>
          </cell>
        </row>
        <row r="204">
          <cell r="B204">
            <v>4240</v>
          </cell>
          <cell r="C204" t="str">
            <v>Long-term liabilities</v>
          </cell>
          <cell r="D204" t="str">
            <v>Provisions</v>
          </cell>
          <cell r="E204" t="str">
            <v>Other provisions</v>
          </cell>
          <cell r="F204" t="str">
            <v>Other provisions</v>
          </cell>
          <cell r="G204" t="str">
            <v>Прочие долгосрочные оценочные обязательства</v>
          </cell>
        </row>
        <row r="205">
          <cell r="B205">
            <v>4300</v>
          </cell>
          <cell r="C205" t="str">
            <v>Long-term liabilities</v>
          </cell>
          <cell r="D205" t="str">
            <v>Long-term tax liabilities</v>
          </cell>
          <cell r="E205" t="str">
            <v>Long-term tax liabilities</v>
          </cell>
          <cell r="F205" t="str">
            <v>Long-term tax liabilities</v>
          </cell>
          <cell r="G205" t="str">
            <v>Долгосрочные налоговые обязательства</v>
          </cell>
        </row>
        <row r="206">
          <cell r="B206">
            <v>4310</v>
          </cell>
          <cell r="C206" t="str">
            <v>Long-term liabilities</v>
          </cell>
          <cell r="D206" t="str">
            <v>Long-term tax liabilities</v>
          </cell>
          <cell r="E206" t="str">
            <v>Deferred taxes</v>
          </cell>
          <cell r="F206" t="str">
            <v>Deferred taxes</v>
          </cell>
          <cell r="G206" t="str">
            <v>Отложенные налоговые обязательства</v>
          </cell>
        </row>
        <row r="207">
          <cell r="B207">
            <v>4320</v>
          </cell>
          <cell r="C207" t="str">
            <v>Long-term liabilities</v>
          </cell>
          <cell r="D207" t="str">
            <v>Long-term tax liabilities</v>
          </cell>
          <cell r="E207" t="str">
            <v>Corporate income tax</v>
          </cell>
          <cell r="F207" t="str">
            <v>Corporate income tax</v>
          </cell>
          <cell r="G207" t="str">
            <v>Отложенные налоговые обязательства по корпоративному подоходному налогу</v>
          </cell>
        </row>
        <row r="208">
          <cell r="B208">
            <v>4400</v>
          </cell>
          <cell r="C208" t="str">
            <v>Long-term liabilities</v>
          </cell>
          <cell r="D208" t="str">
            <v>Other long-term liabilities</v>
          </cell>
          <cell r="E208" t="str">
            <v>Other long-term liabilities</v>
          </cell>
          <cell r="F208" t="str">
            <v>Other long-term liabilities</v>
          </cell>
          <cell r="G208" t="str">
            <v>Прочие долгосрочные обязательства</v>
          </cell>
        </row>
        <row r="209">
          <cell r="B209">
            <v>4410</v>
          </cell>
          <cell r="C209" t="str">
            <v>Long-term liabilities</v>
          </cell>
          <cell r="D209" t="str">
            <v>Other long-term liabilities</v>
          </cell>
          <cell r="E209" t="str">
            <v>Long-term advances received</v>
          </cell>
          <cell r="F209" t="str">
            <v>Long-term advances received</v>
          </cell>
          <cell r="G209" t="str">
            <v>Долгосрочные авансы полученные</v>
          </cell>
        </row>
        <row r="210">
          <cell r="B210">
            <v>4420</v>
          </cell>
          <cell r="C210" t="str">
            <v>Long-term liabilities</v>
          </cell>
          <cell r="D210" t="str">
            <v>Other long-term liabilities</v>
          </cell>
          <cell r="E210" t="str">
            <v>Deferred income</v>
          </cell>
          <cell r="F210" t="str">
            <v>Deferred income</v>
          </cell>
          <cell r="G210" t="str">
            <v>Доходы будущих периодов</v>
          </cell>
        </row>
        <row r="211">
          <cell r="B211">
            <v>4430</v>
          </cell>
          <cell r="C211" t="str">
            <v>Long-term liabilities</v>
          </cell>
          <cell r="D211" t="str">
            <v>Other long-term liabilities</v>
          </cell>
          <cell r="E211" t="str">
            <v>Long-term liabilities - other</v>
          </cell>
          <cell r="F211" t="str">
            <v>Long-term liabilities - other</v>
          </cell>
          <cell r="G211" t="str">
            <v>Прочие долгосрочные обязательства</v>
          </cell>
        </row>
        <row r="212">
          <cell r="B212">
            <v>4500</v>
          </cell>
          <cell r="C212" t="str">
            <v>Long-term liabilities</v>
          </cell>
          <cell r="D212" t="str">
            <v>Minority interest</v>
          </cell>
          <cell r="E212" t="str">
            <v>Minority interest</v>
          </cell>
          <cell r="F212" t="str">
            <v>Minority interest</v>
          </cell>
          <cell r="G212" t="str">
            <v>Интерес меньшинства</v>
          </cell>
        </row>
        <row r="213">
          <cell r="B213">
            <v>5000</v>
          </cell>
          <cell r="C213" t="str">
            <v>Equity</v>
          </cell>
          <cell r="D213" t="str">
            <v>Share capital -charter</v>
          </cell>
          <cell r="E213" t="str">
            <v>Share capital -charter</v>
          </cell>
          <cell r="F213" t="str">
            <v>Share capital -charter</v>
          </cell>
          <cell r="G213" t="str">
            <v>Уставный капитал</v>
          </cell>
        </row>
        <row r="214">
          <cell r="B214">
            <v>5010</v>
          </cell>
          <cell r="C214" t="str">
            <v>Equity</v>
          </cell>
          <cell r="D214" t="str">
            <v>Share capital -charter</v>
          </cell>
          <cell r="E214" t="str">
            <v>Share capital  - charter - paid</v>
          </cell>
          <cell r="F214" t="str">
            <v>Share capital  - charter - paid</v>
          </cell>
          <cell r="G214" t="str">
            <v>Объявленный уставный капитал</v>
          </cell>
        </row>
        <row r="215">
          <cell r="B215">
            <v>5020</v>
          </cell>
          <cell r="C215" t="str">
            <v>Equity</v>
          </cell>
          <cell r="D215" t="str">
            <v>Share capital -charter</v>
          </cell>
          <cell r="E215" t="str">
            <v>Share capital - charter - owed</v>
          </cell>
          <cell r="F215" t="str">
            <v>Share capital - charter - owed</v>
          </cell>
          <cell r="G215" t="str">
            <v>Неоплаченный уставный капитал</v>
          </cell>
        </row>
        <row r="216">
          <cell r="B216">
            <v>5100</v>
          </cell>
          <cell r="C216" t="str">
            <v>Equity</v>
          </cell>
          <cell r="D216" t="str">
            <v>not used</v>
          </cell>
          <cell r="E216" t="str">
            <v>not used</v>
          </cell>
          <cell r="F216" t="str">
            <v>not used</v>
          </cell>
          <cell r="G216" t="str">
            <v>Эмиссионный доход</v>
          </cell>
        </row>
        <row r="217">
          <cell r="B217">
            <v>5110</v>
          </cell>
          <cell r="C217" t="str">
            <v>Equity</v>
          </cell>
          <cell r="D217" t="str">
            <v>not used</v>
          </cell>
          <cell r="E217" t="str">
            <v>not used</v>
          </cell>
          <cell r="F217" t="str">
            <v>not used</v>
          </cell>
          <cell r="G217" t="str">
            <v>Эмиссионный доход</v>
          </cell>
        </row>
        <row r="218">
          <cell r="B218">
            <v>5200</v>
          </cell>
          <cell r="C218" t="str">
            <v>Equity</v>
          </cell>
          <cell r="D218" t="str">
            <v>Share premium</v>
          </cell>
          <cell r="E218" t="str">
            <v>Share premium</v>
          </cell>
          <cell r="F218" t="str">
            <v>Share premium</v>
          </cell>
          <cell r="G218" t="str">
            <v>не используется</v>
          </cell>
        </row>
        <row r="219">
          <cell r="B219">
            <v>5210</v>
          </cell>
          <cell r="C219" t="str">
            <v>Equity</v>
          </cell>
          <cell r="D219" t="str">
            <v>Share premium</v>
          </cell>
          <cell r="E219" t="str">
            <v>not used</v>
          </cell>
          <cell r="F219" t="str">
            <v>not used</v>
          </cell>
          <cell r="G219" t="str">
            <v>не используется</v>
          </cell>
        </row>
        <row r="220">
          <cell r="B220">
            <v>5300</v>
          </cell>
          <cell r="C220" t="str">
            <v>Equity</v>
          </cell>
          <cell r="D220" t="str">
            <v>Restricted reserves</v>
          </cell>
          <cell r="E220" t="str">
            <v>Restricted reserves</v>
          </cell>
          <cell r="F220" t="str">
            <v>Restricted reserves</v>
          </cell>
          <cell r="G220" t="str">
            <v>Резервы</v>
          </cell>
        </row>
        <row r="221">
          <cell r="B221">
            <v>5310</v>
          </cell>
          <cell r="C221" t="str">
            <v>Equity</v>
          </cell>
          <cell r="D221" t="str">
            <v>Restricted reserves</v>
          </cell>
          <cell r="E221" t="str">
            <v>not used</v>
          </cell>
          <cell r="F221" t="str">
            <v>not used</v>
          </cell>
          <cell r="G221" t="str">
            <v>не используется</v>
          </cell>
        </row>
        <row r="222">
          <cell r="B222">
            <v>5312</v>
          </cell>
          <cell r="C222" t="str">
            <v>Equity</v>
          </cell>
          <cell r="D222" t="str">
            <v>Restricted reserves</v>
          </cell>
          <cell r="E222" t="str">
            <v>not used</v>
          </cell>
          <cell r="F222" t="str">
            <v>not used</v>
          </cell>
          <cell r="G222" t="str">
            <v>не используется</v>
          </cell>
        </row>
        <row r="223">
          <cell r="B223">
            <v>5400</v>
          </cell>
          <cell r="C223" t="str">
            <v>Equity</v>
          </cell>
          <cell r="D223" t="str">
            <v>Retained profits</v>
          </cell>
          <cell r="E223" t="str">
            <v>Retained profits</v>
          </cell>
          <cell r="F223" t="str">
            <v>Retained profits</v>
          </cell>
          <cell r="G223" t="str">
            <v>Нераспределенный доход непокрытый убыток</v>
          </cell>
        </row>
        <row r="224">
          <cell r="B224">
            <v>5410</v>
          </cell>
          <cell r="C224" t="str">
            <v>Equity</v>
          </cell>
          <cell r="D224" t="str">
            <v>Retained profits</v>
          </cell>
          <cell r="E224" t="str">
            <v>profit - current year</v>
          </cell>
          <cell r="F224" t="str">
            <v>profit - current year</v>
          </cell>
          <cell r="G224" t="str">
            <v>Прибыль убыток отчетного года</v>
          </cell>
        </row>
        <row r="225">
          <cell r="B225">
            <v>5412</v>
          </cell>
          <cell r="C225" t="str">
            <v>Equity</v>
          </cell>
          <cell r="D225" t="str">
            <v>Retained profits</v>
          </cell>
          <cell r="E225" t="str">
            <v>profit - adjustment due to change of a/c policy</v>
          </cell>
          <cell r="F225" t="str">
            <v>profit - adjustment due to change of a/c policy</v>
          </cell>
          <cell r="G225" t="str">
            <v>Корректировка прибыли (убытка) в результате изменения учетной политики</v>
          </cell>
        </row>
        <row r="226">
          <cell r="B226">
            <v>5413</v>
          </cell>
          <cell r="C226" t="str">
            <v>Equity</v>
          </cell>
          <cell r="D226" t="str">
            <v>Retained profits</v>
          </cell>
          <cell r="E226" t="str">
            <v>profit - brought forward</v>
          </cell>
          <cell r="F226" t="str">
            <v>profit - brought forward</v>
          </cell>
          <cell r="G226" t="str">
            <v>Прибыль (убыток) предыдущих лет</v>
          </cell>
        </row>
        <row r="227">
          <cell r="B227">
            <v>5440</v>
          </cell>
          <cell r="C227" t="str">
            <v>Equity</v>
          </cell>
          <cell r="D227" t="str">
            <v>Retained profits</v>
          </cell>
          <cell r="E227" t="str">
            <v>Dividends paid</v>
          </cell>
          <cell r="F227" t="str">
            <v>Dividends paid</v>
          </cell>
          <cell r="G227" t="str">
            <v>Дивиденды оплаченные</v>
          </cell>
        </row>
        <row r="228">
          <cell r="B228">
            <v>5500</v>
          </cell>
          <cell r="C228" t="str">
            <v>Equity</v>
          </cell>
          <cell r="D228" t="str">
            <v>Cumulative Translation Adjustment (CTA)</v>
          </cell>
          <cell r="E228" t="str">
            <v>Cumulative Translation Adjustment (CTA)</v>
          </cell>
          <cell r="F228" t="str">
            <v>Cumulative Translation Adjustment (CTA)</v>
          </cell>
          <cell r="G228" t="str">
            <v>Накопленная корректировка по трансляции (НКТ)</v>
          </cell>
        </row>
        <row r="229">
          <cell r="B229">
            <v>6000</v>
          </cell>
          <cell r="C229" t="str">
            <v>Income</v>
          </cell>
          <cell r="D229" t="str">
            <v>Sales</v>
          </cell>
          <cell r="E229" t="str">
            <v>Sales</v>
          </cell>
          <cell r="F229" t="str">
            <v>Sales</v>
          </cell>
          <cell r="G229" t="str">
            <v>Доход от реализации продукции и оказания услуг</v>
          </cell>
        </row>
        <row r="230">
          <cell r="B230">
            <v>6010</v>
          </cell>
          <cell r="C230" t="str">
            <v>Income</v>
          </cell>
          <cell r="D230" t="str">
            <v>Sales</v>
          </cell>
          <cell r="E230" t="str">
            <v>Sales</v>
          </cell>
          <cell r="F230" t="str">
            <v>Sales</v>
          </cell>
          <cell r="G230" t="str">
            <v>Доход от реализации продукции и оказания услуг</v>
          </cell>
        </row>
        <row r="231">
          <cell r="B231">
            <v>6011</v>
          </cell>
          <cell r="C231" t="str">
            <v>Income</v>
          </cell>
          <cell r="D231" t="str">
            <v>Sales</v>
          </cell>
          <cell r="E231" t="str">
            <v>Sales</v>
          </cell>
          <cell r="F231" t="str">
            <v>Sales of gold</v>
          </cell>
          <cell r="G231" t="str">
            <v>Доход от реализации золота</v>
          </cell>
        </row>
        <row r="232">
          <cell r="B232">
            <v>6012</v>
          </cell>
          <cell r="C232" t="str">
            <v>Income</v>
          </cell>
          <cell r="D232" t="str">
            <v>Sales</v>
          </cell>
          <cell r="E232" t="str">
            <v>Sales</v>
          </cell>
          <cell r="F232" t="str">
            <v>Sales of copper</v>
          </cell>
          <cell r="G232" t="str">
            <v>Доход от реализации меди</v>
          </cell>
        </row>
        <row r="233">
          <cell r="B233">
            <v>6013</v>
          </cell>
          <cell r="C233" t="str">
            <v>Income</v>
          </cell>
          <cell r="D233" t="str">
            <v>Sales</v>
          </cell>
          <cell r="E233" t="str">
            <v>Sales</v>
          </cell>
          <cell r="F233" t="str">
            <v>Sales of molibdenum</v>
          </cell>
          <cell r="G233" t="str">
            <v>Доход от реализации молибдена</v>
          </cell>
        </row>
        <row r="234">
          <cell r="B234">
            <v>6014</v>
          </cell>
          <cell r="C234" t="str">
            <v>Income</v>
          </cell>
          <cell r="D234" t="str">
            <v>Sales</v>
          </cell>
          <cell r="E234" t="str">
            <v>Sales</v>
          </cell>
          <cell r="F234" t="str">
            <v>Sales of silver</v>
          </cell>
          <cell r="G234" t="str">
            <v>Доход от реализации серебра</v>
          </cell>
        </row>
        <row r="235">
          <cell r="B235">
            <v>6015</v>
          </cell>
          <cell r="C235" t="str">
            <v>Income</v>
          </cell>
          <cell r="D235" t="str">
            <v>Sales</v>
          </cell>
          <cell r="E235" t="str">
            <v>Sales</v>
          </cell>
          <cell r="F235" t="str">
            <v>Other</v>
          </cell>
          <cell r="G235" t="str">
            <v>Доход от реализации - прочее</v>
          </cell>
        </row>
        <row r="236">
          <cell r="B236">
            <v>6016</v>
          </cell>
          <cell r="C236" t="str">
            <v>Income</v>
          </cell>
          <cell r="D236" t="str">
            <v>Sales</v>
          </cell>
          <cell r="E236" t="str">
            <v>Sales</v>
          </cell>
          <cell r="F236" t="str">
            <v>Inter-company sales</v>
          </cell>
          <cell r="G236" t="str">
            <v>Внутригрупповые продажи</v>
          </cell>
        </row>
        <row r="237">
          <cell r="B237">
            <v>6020</v>
          </cell>
          <cell r="C237" t="str">
            <v>Income</v>
          </cell>
          <cell r="D237" t="str">
            <v>Sales</v>
          </cell>
          <cell r="E237" t="str">
            <v>Sales returns</v>
          </cell>
          <cell r="F237" t="str">
            <v>Sales returns</v>
          </cell>
          <cell r="G237" t="str">
            <v>Возврат проданной продукции</v>
          </cell>
        </row>
        <row r="238">
          <cell r="B238">
            <v>6021</v>
          </cell>
          <cell r="C238" t="str">
            <v>Income</v>
          </cell>
          <cell r="D238" t="str">
            <v>Sales</v>
          </cell>
          <cell r="E238" t="str">
            <v>Sales returns</v>
          </cell>
          <cell r="F238" t="str">
            <v>Sales of gold</v>
          </cell>
          <cell r="G238" t="str">
            <v>Возврат проданной продукции - золото</v>
          </cell>
        </row>
        <row r="239">
          <cell r="B239">
            <v>6022</v>
          </cell>
          <cell r="C239" t="str">
            <v>Income</v>
          </cell>
          <cell r="D239" t="str">
            <v>Sales</v>
          </cell>
          <cell r="E239" t="str">
            <v>Sales returns</v>
          </cell>
          <cell r="F239" t="str">
            <v>Sales of copper</v>
          </cell>
          <cell r="G239" t="str">
            <v>Возврат проданной продукции - медь</v>
          </cell>
        </row>
        <row r="240">
          <cell r="B240">
            <v>6023</v>
          </cell>
          <cell r="C240" t="str">
            <v>Income</v>
          </cell>
          <cell r="D240" t="str">
            <v>Sales</v>
          </cell>
          <cell r="E240" t="str">
            <v>Sales returns</v>
          </cell>
          <cell r="F240" t="str">
            <v>Sales of molibdenum</v>
          </cell>
          <cell r="G240" t="str">
            <v>Возврат проданной продукции - молибден</v>
          </cell>
        </row>
        <row r="241">
          <cell r="B241">
            <v>6024</v>
          </cell>
          <cell r="C241" t="str">
            <v>Income</v>
          </cell>
          <cell r="D241" t="str">
            <v>Sales</v>
          </cell>
          <cell r="E241" t="str">
            <v>Sales returns</v>
          </cell>
          <cell r="F241" t="str">
            <v>Sales of silver</v>
          </cell>
          <cell r="G241" t="str">
            <v>Возврат проданной продукции - серебро</v>
          </cell>
        </row>
        <row r="242">
          <cell r="B242">
            <v>6025</v>
          </cell>
          <cell r="C242" t="str">
            <v>Income</v>
          </cell>
          <cell r="D242" t="str">
            <v>Sales</v>
          </cell>
          <cell r="E242" t="str">
            <v>Sales returns</v>
          </cell>
          <cell r="F242" t="str">
            <v>Other</v>
          </cell>
          <cell r="G242" t="str">
            <v>Возврат проданной продукции - прочее</v>
          </cell>
        </row>
        <row r="243">
          <cell r="B243">
            <v>6030</v>
          </cell>
          <cell r="C243" t="str">
            <v>Income</v>
          </cell>
          <cell r="D243" t="str">
            <v>Sales</v>
          </cell>
          <cell r="E243" t="str">
            <v>Sales discounts</v>
          </cell>
          <cell r="F243" t="str">
            <v>Sales discounts</v>
          </cell>
          <cell r="G243" t="str">
            <v>Скидки с цены и продаж</v>
          </cell>
        </row>
        <row r="244">
          <cell r="B244">
            <v>6031</v>
          </cell>
          <cell r="C244" t="str">
            <v>Income</v>
          </cell>
          <cell r="D244" t="str">
            <v>Sales</v>
          </cell>
          <cell r="E244" t="str">
            <v>Sales discounts</v>
          </cell>
          <cell r="F244" t="str">
            <v>Sales of gold</v>
          </cell>
          <cell r="G244" t="str">
            <v>Скидки по золоту</v>
          </cell>
        </row>
        <row r="245">
          <cell r="B245">
            <v>6032</v>
          </cell>
          <cell r="C245" t="str">
            <v>Income</v>
          </cell>
          <cell r="D245" t="str">
            <v>Sales</v>
          </cell>
          <cell r="E245" t="str">
            <v>Sales discounts</v>
          </cell>
          <cell r="F245" t="str">
            <v>Sales of copper</v>
          </cell>
          <cell r="G245" t="str">
            <v>Скидки по меди</v>
          </cell>
        </row>
        <row r="246">
          <cell r="B246">
            <v>6033</v>
          </cell>
          <cell r="C246" t="str">
            <v>Income</v>
          </cell>
          <cell r="D246" t="str">
            <v>Sales</v>
          </cell>
          <cell r="E246" t="str">
            <v>Sales discounts</v>
          </cell>
          <cell r="F246" t="str">
            <v>Sales of molibdenum</v>
          </cell>
          <cell r="G246" t="str">
            <v>Скидки по молибдену</v>
          </cell>
        </row>
        <row r="247">
          <cell r="B247">
            <v>6034</v>
          </cell>
          <cell r="C247" t="str">
            <v>Income</v>
          </cell>
          <cell r="D247" t="str">
            <v>Sales</v>
          </cell>
          <cell r="E247" t="str">
            <v>Sales discounts</v>
          </cell>
          <cell r="F247" t="str">
            <v>Sales of silver</v>
          </cell>
          <cell r="G247" t="str">
            <v>Скидки по серебру</v>
          </cell>
        </row>
        <row r="248">
          <cell r="B248">
            <v>6035</v>
          </cell>
          <cell r="C248" t="str">
            <v>Income</v>
          </cell>
          <cell r="D248" t="str">
            <v>Sales</v>
          </cell>
          <cell r="E248" t="str">
            <v>Sales discounts</v>
          </cell>
          <cell r="F248" t="str">
            <v>Other</v>
          </cell>
          <cell r="G248" t="str">
            <v>Прочие</v>
          </cell>
        </row>
        <row r="249">
          <cell r="B249">
            <v>6040</v>
          </cell>
          <cell r="C249" t="str">
            <v>Income</v>
          </cell>
          <cell r="D249" t="str">
            <v>Sales</v>
          </cell>
          <cell r="E249" t="str">
            <v>Smelting and refining costs</v>
          </cell>
          <cell r="F249" t="str">
            <v>Smelting and refining costs</v>
          </cell>
          <cell r="G249" t="str">
            <v>Затраты на плавку и очистку</v>
          </cell>
        </row>
        <row r="250">
          <cell r="B250">
            <v>6041</v>
          </cell>
          <cell r="C250" t="str">
            <v>Income</v>
          </cell>
          <cell r="D250" t="str">
            <v>Sales</v>
          </cell>
          <cell r="E250" t="str">
            <v>Smelting and refining costs</v>
          </cell>
          <cell r="F250" t="str">
            <v>Transportation</v>
          </cell>
          <cell r="G250" t="str">
            <v>Транспортировка</v>
          </cell>
        </row>
        <row r="251">
          <cell r="B251">
            <v>6042</v>
          </cell>
          <cell r="C251" t="str">
            <v>Income</v>
          </cell>
          <cell r="D251" t="str">
            <v>Sales</v>
          </cell>
          <cell r="E251" t="str">
            <v>Smelting and refining costs</v>
          </cell>
          <cell r="F251" t="str">
            <v>treatment charges</v>
          </cell>
          <cell r="G251" t="str">
            <v>Обработка</v>
          </cell>
        </row>
        <row r="252">
          <cell r="B252">
            <v>6043</v>
          </cell>
          <cell r="C252" t="str">
            <v>Income</v>
          </cell>
          <cell r="D252" t="str">
            <v>Sales</v>
          </cell>
          <cell r="E252" t="str">
            <v>Smelting and refining costs</v>
          </cell>
          <cell r="F252" t="str">
            <v>refining costs</v>
          </cell>
          <cell r="G252" t="str">
            <v>Очистка</v>
          </cell>
        </row>
        <row r="253">
          <cell r="B253">
            <v>6044</v>
          </cell>
          <cell r="C253" t="str">
            <v>Income</v>
          </cell>
          <cell r="D253" t="str">
            <v>Sales</v>
          </cell>
          <cell r="E253" t="str">
            <v>Smelting and refining costs</v>
          </cell>
          <cell r="F253" t="str">
            <v>insurance</v>
          </cell>
          <cell r="G253" t="str">
            <v>Страхование</v>
          </cell>
        </row>
        <row r="254">
          <cell r="B254">
            <v>6045</v>
          </cell>
          <cell r="C254" t="str">
            <v>Income</v>
          </cell>
          <cell r="D254" t="str">
            <v>Sales</v>
          </cell>
          <cell r="E254" t="str">
            <v>Smelting and refining costs</v>
          </cell>
          <cell r="F254" t="str">
            <v>smelter return</v>
          </cell>
          <cell r="G254" t="str">
            <v>Возвраты по плавке</v>
          </cell>
        </row>
        <row r="255">
          <cell r="B255">
            <v>6100</v>
          </cell>
          <cell r="C255" t="str">
            <v>Income</v>
          </cell>
          <cell r="D255" t="str">
            <v>not used</v>
          </cell>
          <cell r="E255" t="str">
            <v>not used</v>
          </cell>
          <cell r="F255" t="str">
            <v>not used</v>
          </cell>
          <cell r="G255" t="str">
            <v>не используется</v>
          </cell>
        </row>
        <row r="256">
          <cell r="B256">
            <v>6200</v>
          </cell>
          <cell r="C256" t="str">
            <v>Income</v>
          </cell>
          <cell r="D256" t="str">
            <v>Other income</v>
          </cell>
          <cell r="E256" t="str">
            <v>Other income</v>
          </cell>
          <cell r="F256" t="str">
            <v>Other income</v>
          </cell>
          <cell r="G256" t="str">
            <v>Прочие доходы</v>
          </cell>
        </row>
        <row r="257">
          <cell r="B257">
            <v>6210</v>
          </cell>
          <cell r="C257" t="str">
            <v>Income</v>
          </cell>
          <cell r="D257" t="str">
            <v>Other income</v>
          </cell>
          <cell r="E257" t="str">
            <v>Profit on sale of assets</v>
          </cell>
          <cell r="F257" t="str">
            <v>Profit on sale of assets</v>
          </cell>
          <cell r="G257" t="str">
            <v>Доходы от выбытия активов</v>
          </cell>
        </row>
        <row r="258">
          <cell r="B258">
            <v>6220</v>
          </cell>
          <cell r="C258" t="str">
            <v>Income</v>
          </cell>
          <cell r="D258" t="str">
            <v>Other income</v>
          </cell>
          <cell r="E258" t="str">
            <v>Income from zero cost assets</v>
          </cell>
          <cell r="F258" t="str">
            <v>Income from zero cost assets</v>
          </cell>
          <cell r="G258" t="str">
            <v>Доходы от безвозмездно полученных активов</v>
          </cell>
        </row>
        <row r="259">
          <cell r="B259">
            <v>6230</v>
          </cell>
          <cell r="C259" t="str">
            <v>Income</v>
          </cell>
          <cell r="D259" t="str">
            <v>Other income</v>
          </cell>
          <cell r="E259" t="str">
            <v>Income from state subsidies</v>
          </cell>
          <cell r="F259" t="str">
            <v>Income from state subsidies</v>
          </cell>
          <cell r="G259" t="str">
            <v>Доходы от государственных субсидий</v>
          </cell>
        </row>
        <row r="260">
          <cell r="B260">
            <v>6240</v>
          </cell>
          <cell r="C260" t="str">
            <v>Income</v>
          </cell>
          <cell r="D260" t="str">
            <v>Other income</v>
          </cell>
          <cell r="E260" t="str">
            <v>Other income</v>
          </cell>
          <cell r="F260" t="str">
            <v>Other income</v>
          </cell>
          <cell r="G260" t="str">
            <v>Прочие</v>
          </cell>
        </row>
        <row r="261">
          <cell r="B261">
            <v>6250</v>
          </cell>
          <cell r="C261" t="str">
            <v>Income</v>
          </cell>
          <cell r="D261" t="str">
            <v>Other income</v>
          </cell>
          <cell r="E261" t="str">
            <v>Royalty Income</v>
          </cell>
          <cell r="F261" t="str">
            <v>Royalty Income</v>
          </cell>
          <cell r="G261" t="str">
            <v>Доходы по роялти</v>
          </cell>
        </row>
        <row r="262">
          <cell r="B262">
            <v>7000</v>
          </cell>
          <cell r="C262" t="str">
            <v>Expenditure</v>
          </cell>
          <cell r="D262" t="str">
            <v>Cost of sales</v>
          </cell>
          <cell r="E262" t="str">
            <v>Cost of sales</v>
          </cell>
          <cell r="F262" t="str">
            <v>Cost of sales</v>
          </cell>
          <cell r="G262" t="str">
            <v>Себестоимость реализованной продукции и оказанных услуг</v>
          </cell>
        </row>
        <row r="263">
          <cell r="B263">
            <v>7010</v>
          </cell>
          <cell r="C263" t="str">
            <v>Expenditure</v>
          </cell>
          <cell r="D263" t="str">
            <v>Cost of sales</v>
          </cell>
          <cell r="E263" t="str">
            <v>Mining</v>
          </cell>
          <cell r="F263" t="str">
            <v>Mining</v>
          </cell>
          <cell r="G263" t="str">
            <v>Добыча</v>
          </cell>
        </row>
        <row r="264">
          <cell r="B264">
            <v>7020</v>
          </cell>
          <cell r="C264" t="str">
            <v>Expenditure</v>
          </cell>
          <cell r="D264" t="str">
            <v>Cost of sales</v>
          </cell>
          <cell r="E264" t="str">
            <v>Processing</v>
          </cell>
          <cell r="F264" t="str">
            <v>Processing</v>
          </cell>
          <cell r="G264" t="str">
            <v>Обработка</v>
          </cell>
        </row>
        <row r="265">
          <cell r="B265">
            <v>7030</v>
          </cell>
          <cell r="C265" t="str">
            <v>Expenditure</v>
          </cell>
          <cell r="D265" t="str">
            <v>Cost of sales</v>
          </cell>
          <cell r="E265" t="str">
            <v>By-product credit</v>
          </cell>
          <cell r="F265" t="str">
            <v>By-product credit</v>
          </cell>
          <cell r="G265" t="str">
            <v>Доход от продажи попутных ископаемых</v>
          </cell>
        </row>
        <row r="266">
          <cell r="B266">
            <v>7100</v>
          </cell>
          <cell r="C266" t="str">
            <v>Expenditure</v>
          </cell>
          <cell r="D266" t="str">
            <v>Selling expenses</v>
          </cell>
          <cell r="E266" t="str">
            <v>Selling expenses</v>
          </cell>
          <cell r="F266" t="str">
            <v>Selling expenses</v>
          </cell>
          <cell r="G266" t="str">
            <v>Расходы по реализации продукции и оказанию услуг</v>
          </cell>
        </row>
        <row r="267">
          <cell r="B267">
            <v>7200</v>
          </cell>
          <cell r="C267" t="str">
            <v>Expenditure</v>
          </cell>
          <cell r="D267" t="str">
            <v>General and Administrative expenses</v>
          </cell>
          <cell r="E267" t="str">
            <v>General and Administrative expenses</v>
          </cell>
          <cell r="F267" t="str">
            <v>General and Administrative expenses</v>
          </cell>
          <cell r="G267" t="str">
            <v>Общие и административные расходы</v>
          </cell>
        </row>
        <row r="268">
          <cell r="B268">
            <v>7210</v>
          </cell>
          <cell r="C268" t="str">
            <v>Expenditure</v>
          </cell>
          <cell r="D268" t="str">
            <v>General and Administrative expenses</v>
          </cell>
          <cell r="E268" t="str">
            <v>Operating taxes</v>
          </cell>
          <cell r="F268" t="str">
            <v>Operating taxes</v>
          </cell>
          <cell r="G268" t="str">
            <v>Операционные налоги</v>
          </cell>
        </row>
        <row r="269">
          <cell r="B269">
            <v>7220</v>
          </cell>
          <cell r="C269" t="str">
            <v>Expenditure</v>
          </cell>
          <cell r="D269" t="str">
            <v>General and Administrative expenses</v>
          </cell>
          <cell r="E269" t="str">
            <v>Royalties</v>
          </cell>
          <cell r="F269" t="str">
            <v>Royalties</v>
          </cell>
          <cell r="G269" t="str">
            <v>Расходы по роялти</v>
          </cell>
        </row>
        <row r="270">
          <cell r="B270">
            <v>7221</v>
          </cell>
          <cell r="C270" t="str">
            <v>Expenditure</v>
          </cell>
          <cell r="D270" t="str">
            <v>General and Administrative expenses</v>
          </cell>
          <cell r="E270" t="str">
            <v>Royalties</v>
          </cell>
          <cell r="F270" t="str">
            <v>Government royalties</v>
          </cell>
          <cell r="G270" t="str">
            <v>Роялти в пользу государства</v>
          </cell>
        </row>
        <row r="271">
          <cell r="B271">
            <v>7222</v>
          </cell>
          <cell r="C271" t="str">
            <v>Expenditure</v>
          </cell>
          <cell r="D271" t="str">
            <v>General and Administrative expenses</v>
          </cell>
          <cell r="E271" t="str">
            <v>Royalties</v>
          </cell>
          <cell r="F271" t="str">
            <v>Other royalties</v>
          </cell>
          <cell r="G271" t="str">
            <v>Прочие роялти</v>
          </cell>
        </row>
        <row r="272">
          <cell r="B272">
            <v>7230</v>
          </cell>
          <cell r="C272" t="str">
            <v>Expenditure</v>
          </cell>
          <cell r="D272" t="str">
            <v>General and Administrative expenses</v>
          </cell>
          <cell r="E272" t="str">
            <v>Other general adminstrative expenses</v>
          </cell>
          <cell r="F272" t="str">
            <v>Other general adminstrative expenses</v>
          </cell>
          <cell r="G272" t="str">
            <v>Прочие общие и административные расходы</v>
          </cell>
        </row>
        <row r="273">
          <cell r="B273">
            <v>7240</v>
          </cell>
          <cell r="C273" t="str">
            <v>Expenditure</v>
          </cell>
          <cell r="D273" t="str">
            <v>General and Administrative expenses</v>
          </cell>
          <cell r="E273" t="str">
            <v>Management fees</v>
          </cell>
          <cell r="F273" t="str">
            <v>Management fees</v>
          </cell>
          <cell r="G273" t="str">
            <v>Платежи за управление</v>
          </cell>
        </row>
        <row r="274">
          <cell r="B274">
            <v>7300</v>
          </cell>
          <cell r="D274" t="str">
            <v>not used</v>
          </cell>
          <cell r="E274" t="str">
            <v>not used</v>
          </cell>
          <cell r="F274" t="str">
            <v>not used</v>
          </cell>
          <cell r="G274" t="str">
            <v>Не используется</v>
          </cell>
        </row>
        <row r="275">
          <cell r="B275">
            <v>7400</v>
          </cell>
          <cell r="C275" t="str">
            <v>Expenditure</v>
          </cell>
          <cell r="D275" t="str">
            <v>Other expenses</v>
          </cell>
          <cell r="E275" t="str">
            <v>Other expenses</v>
          </cell>
          <cell r="F275" t="str">
            <v>Other expenses</v>
          </cell>
          <cell r="G275" t="str">
            <v>Прочие расходы</v>
          </cell>
        </row>
        <row r="276">
          <cell r="B276">
            <v>7410</v>
          </cell>
          <cell r="C276" t="str">
            <v>Expenditure</v>
          </cell>
          <cell r="D276" t="str">
            <v>Other expenses</v>
          </cell>
          <cell r="E276" t="str">
            <v>Loss on dipsosal of fixed assets</v>
          </cell>
          <cell r="F276" t="str">
            <v>Loss on dipsosal of fixed assets</v>
          </cell>
          <cell r="G276" t="str">
            <v>Расходы по выбытию активов</v>
          </cell>
        </row>
        <row r="277">
          <cell r="B277">
            <v>7411</v>
          </cell>
          <cell r="C277" t="str">
            <v>Expenditure</v>
          </cell>
          <cell r="D277" t="str">
            <v>Other expenses</v>
          </cell>
          <cell r="E277" t="str">
            <v>Loss on dipsosal of fixed assets</v>
          </cell>
          <cell r="F277" t="str">
            <v>Loss on sale of fixed assets</v>
          </cell>
          <cell r="G277" t="str">
            <v>Расходы по продаже активов</v>
          </cell>
        </row>
        <row r="278">
          <cell r="B278">
            <v>7412</v>
          </cell>
          <cell r="C278" t="str">
            <v>Expenditure</v>
          </cell>
          <cell r="D278" t="str">
            <v>Other expenses</v>
          </cell>
          <cell r="E278" t="str">
            <v>Loss on dipsosal of fixed assets</v>
          </cell>
          <cell r="F278" t="str">
            <v>Loss on disposal of fixed assets</v>
          </cell>
          <cell r="G278" t="str">
            <v>Расходы по выбытию активов</v>
          </cell>
        </row>
        <row r="279">
          <cell r="B279">
            <v>7420</v>
          </cell>
          <cell r="C279" t="str">
            <v>Expenditure</v>
          </cell>
          <cell r="D279" t="str">
            <v>Other expenses</v>
          </cell>
          <cell r="E279" t="str">
            <v>Fixed asset devaluation</v>
          </cell>
          <cell r="F279" t="str">
            <v>Fixed asset devaluation</v>
          </cell>
          <cell r="G279" t="str">
            <v>Расходы по обесценению активов</v>
          </cell>
        </row>
        <row r="280">
          <cell r="B280">
            <v>7430</v>
          </cell>
          <cell r="C280" t="str">
            <v>Expenditure</v>
          </cell>
          <cell r="D280" t="str">
            <v>Other expenses</v>
          </cell>
          <cell r="E280" t="str">
            <v>not used</v>
          </cell>
          <cell r="F280" t="str">
            <v>not used</v>
          </cell>
          <cell r="G280" t="str">
            <v>не используется</v>
          </cell>
        </row>
        <row r="281">
          <cell r="B281">
            <v>7440</v>
          </cell>
          <cell r="C281" t="str">
            <v>Expenditure</v>
          </cell>
          <cell r="D281" t="str">
            <v>Other expenses</v>
          </cell>
          <cell r="E281" t="str">
            <v>Bad debt write-offs</v>
          </cell>
          <cell r="F281" t="str">
            <v>Bad debt write-offs</v>
          </cell>
          <cell r="G281" t="str">
            <v>Расходы по созданию резерва и списанию безнадежных требований</v>
          </cell>
        </row>
        <row r="282">
          <cell r="B282">
            <v>7450</v>
          </cell>
          <cell r="C282" t="str">
            <v>Expenditure</v>
          </cell>
          <cell r="D282" t="str">
            <v>Other expenses</v>
          </cell>
          <cell r="E282" t="str">
            <v>Operating lease expenses</v>
          </cell>
          <cell r="F282" t="str">
            <v>Operating lease expenses</v>
          </cell>
          <cell r="G282" t="str">
            <v>Расходы по операционной аренде</v>
          </cell>
        </row>
        <row r="283">
          <cell r="B283">
            <v>7460</v>
          </cell>
          <cell r="C283" t="str">
            <v>Expenditure</v>
          </cell>
          <cell r="D283" t="str">
            <v>Other expenses</v>
          </cell>
          <cell r="E283" t="str">
            <v>not used</v>
          </cell>
          <cell r="F283" t="str">
            <v>not used</v>
          </cell>
          <cell r="G283" t="str">
            <v>не используется</v>
          </cell>
        </row>
        <row r="284">
          <cell r="B284">
            <v>7470</v>
          </cell>
          <cell r="C284" t="str">
            <v>Expenditure</v>
          </cell>
          <cell r="D284" t="str">
            <v>Other expenses</v>
          </cell>
          <cell r="E284" t="str">
            <v>Other expenses</v>
          </cell>
          <cell r="F284" t="str">
            <v>Other expenses</v>
          </cell>
          <cell r="G284" t="str">
            <v>Прочие расходы</v>
          </cell>
        </row>
        <row r="285">
          <cell r="B285">
            <v>7500</v>
          </cell>
          <cell r="C285" t="str">
            <v>Expenditure</v>
          </cell>
          <cell r="D285" t="str">
            <v>Other expenses</v>
          </cell>
          <cell r="E285" t="str">
            <v>Expenses related to discontinued operations</v>
          </cell>
          <cell r="F285" t="str">
            <v>Expenses related to discontinued operations</v>
          </cell>
          <cell r="G285" t="str">
            <v>Расходы связанные с прекращаемой деятельностью</v>
          </cell>
        </row>
        <row r="286">
          <cell r="B286">
            <v>7600</v>
          </cell>
          <cell r="C286" t="str">
            <v>Expenditure</v>
          </cell>
          <cell r="D286" t="str">
            <v>Other expenses</v>
          </cell>
          <cell r="E286" t="str">
            <v>Losses from associated companies</v>
          </cell>
          <cell r="F286" t="str">
            <v>Losses from associated companies</v>
          </cell>
          <cell r="G286" t="str">
            <v>Доля в убытке дочерних и ассоциированных организаций</v>
          </cell>
        </row>
        <row r="287">
          <cell r="B287">
            <v>7700</v>
          </cell>
          <cell r="C287" t="str">
            <v>Expenditure</v>
          </cell>
          <cell r="D287" t="str">
            <v>Other expenses</v>
          </cell>
          <cell r="E287" t="str">
            <v>not used</v>
          </cell>
          <cell r="F287" t="str">
            <v>not used</v>
          </cell>
          <cell r="G287" t="str">
            <v>не используется</v>
          </cell>
        </row>
        <row r="288">
          <cell r="B288">
            <v>7800</v>
          </cell>
          <cell r="C288" t="str">
            <v>Expenditure</v>
          </cell>
          <cell r="D288" t="str">
            <v>Other expenses</v>
          </cell>
          <cell r="E288" t="str">
            <v>Royalty expenses</v>
          </cell>
          <cell r="F288" t="str">
            <v>Royalty expenses</v>
          </cell>
          <cell r="G288" t="str">
            <v>Расходы по роялти</v>
          </cell>
        </row>
        <row r="289">
          <cell r="B289">
            <v>7900</v>
          </cell>
          <cell r="C289" t="str">
            <v>Expenditure</v>
          </cell>
          <cell r="D289" t="str">
            <v>Exchange rate differences</v>
          </cell>
          <cell r="E289" t="str">
            <v>Exchange rate differences</v>
          </cell>
          <cell r="F289" t="str">
            <v>Exchange rate differences</v>
          </cell>
          <cell r="G289" t="str">
            <v>Курсовые разницы</v>
          </cell>
        </row>
        <row r="290">
          <cell r="B290">
            <v>7910</v>
          </cell>
          <cell r="C290" t="str">
            <v>Expenditure</v>
          </cell>
          <cell r="D290" t="str">
            <v>Exchange rate differences</v>
          </cell>
          <cell r="E290" t="str">
            <v>Realised exchange gain (loss)</v>
          </cell>
          <cell r="F290" t="str">
            <v>Realised exchange gain (loss)</v>
          </cell>
          <cell r="G290" t="str">
            <v>Реализованный доход (убыток) по курсовой разнице</v>
          </cell>
        </row>
        <row r="291">
          <cell r="B291">
            <v>7920</v>
          </cell>
          <cell r="C291" t="str">
            <v>Expenditure</v>
          </cell>
          <cell r="D291" t="str">
            <v>Exchange rate differences</v>
          </cell>
          <cell r="E291" t="str">
            <v>Unrealised exchange gain (loss)</v>
          </cell>
          <cell r="F291" t="str">
            <v>Unrealised exchange gain (loss)</v>
          </cell>
          <cell r="G291" t="str">
            <v>Нереализованный доход (убыток) по курсовой разнице</v>
          </cell>
        </row>
        <row r="292">
          <cell r="B292">
            <v>9100</v>
          </cell>
          <cell r="C292" t="str">
            <v>Financing &amp; tax</v>
          </cell>
          <cell r="D292" t="str">
            <v>Interest recievable</v>
          </cell>
          <cell r="E292" t="str">
            <v>Interest recievable</v>
          </cell>
          <cell r="F292" t="str">
            <v>Interest recievable</v>
          </cell>
          <cell r="G292" t="str">
            <v>Доходы по процентам  (интерес, вознаграждения)</v>
          </cell>
        </row>
        <row r="293">
          <cell r="B293">
            <v>9110</v>
          </cell>
          <cell r="C293" t="str">
            <v>Financing &amp; tax</v>
          </cell>
          <cell r="D293" t="str">
            <v>Interest recievable</v>
          </cell>
          <cell r="E293" t="str">
            <v>Interest receivable - external</v>
          </cell>
          <cell r="F293" t="str">
            <v>Interest receivable - external</v>
          </cell>
          <cell r="G293" t="str">
            <v>внешние</v>
          </cell>
        </row>
        <row r="294">
          <cell r="B294">
            <v>9120</v>
          </cell>
          <cell r="C294" t="str">
            <v>Financing &amp; tax</v>
          </cell>
          <cell r="D294" t="str">
            <v>Interest recievable</v>
          </cell>
          <cell r="E294" t="str">
            <v>Interest receivable - intercompany</v>
          </cell>
          <cell r="F294" t="str">
            <v>Interest receivable - intercompany</v>
          </cell>
          <cell r="G294" t="str">
            <v>внутригрупповые</v>
          </cell>
        </row>
        <row r="295">
          <cell r="B295">
            <v>9200</v>
          </cell>
          <cell r="C295" t="str">
            <v>Financing &amp; tax</v>
          </cell>
          <cell r="D295" t="str">
            <v>Interest payable</v>
          </cell>
          <cell r="E295" t="str">
            <v>Interest payable</v>
          </cell>
          <cell r="F295" t="str">
            <v>Interest payable</v>
          </cell>
          <cell r="G295" t="str">
            <v>Расходы по процентам (интерес, вознаграждения)</v>
          </cell>
        </row>
        <row r="296">
          <cell r="B296">
            <v>9210</v>
          </cell>
          <cell r="C296" t="str">
            <v>Financing &amp; tax</v>
          </cell>
          <cell r="D296" t="str">
            <v>Interest payable</v>
          </cell>
          <cell r="E296" t="str">
            <v>Interest payable - external</v>
          </cell>
          <cell r="F296" t="str">
            <v>Interest payable - external</v>
          </cell>
          <cell r="G296" t="str">
            <v>внешние</v>
          </cell>
        </row>
        <row r="297">
          <cell r="B297">
            <v>9220</v>
          </cell>
          <cell r="C297" t="str">
            <v>Financing &amp; tax</v>
          </cell>
          <cell r="D297" t="str">
            <v>Interest payable</v>
          </cell>
          <cell r="E297" t="str">
            <v>Interest payable - intercompany</v>
          </cell>
          <cell r="F297" t="str">
            <v>Interest payable - intercompany</v>
          </cell>
          <cell r="G297" t="str">
            <v>внутригрупповые</v>
          </cell>
        </row>
        <row r="298">
          <cell r="B298">
            <v>9300</v>
          </cell>
          <cell r="C298" t="str">
            <v>Financing &amp; tax</v>
          </cell>
          <cell r="D298" t="str">
            <v>Exchange rate differences</v>
          </cell>
          <cell r="E298" t="str">
            <v>Exchange rate differences</v>
          </cell>
          <cell r="F298" t="str">
            <v>Exchange rate differences</v>
          </cell>
          <cell r="G298" t="str">
            <v>Курсовые разницы</v>
          </cell>
        </row>
        <row r="299">
          <cell r="B299">
            <v>9310</v>
          </cell>
          <cell r="C299" t="str">
            <v>Financing &amp; tax</v>
          </cell>
          <cell r="D299" t="str">
            <v>Exchange rate differences</v>
          </cell>
          <cell r="E299" t="str">
            <v>Realised exchange gain (loss)</v>
          </cell>
          <cell r="F299" t="str">
            <v>Realised exchange gain (loss)</v>
          </cell>
          <cell r="G299" t="str">
            <v>Реализованный доход (убыток) по курсовой разнице</v>
          </cell>
        </row>
        <row r="300">
          <cell r="B300">
            <v>9320</v>
          </cell>
          <cell r="C300" t="str">
            <v>Financing &amp; tax</v>
          </cell>
          <cell r="D300" t="str">
            <v>Exchange rate differences</v>
          </cell>
          <cell r="E300" t="str">
            <v>Unrealised exchange gain (loss)</v>
          </cell>
          <cell r="F300" t="str">
            <v>Unrealised exchange gain (loss)</v>
          </cell>
          <cell r="G300" t="str">
            <v>Нереализованный доход (убыток) по курсовой разнице</v>
          </cell>
        </row>
        <row r="301">
          <cell r="B301">
            <v>9400</v>
          </cell>
          <cell r="C301" t="str">
            <v>Financing &amp; tax</v>
          </cell>
          <cell r="D301" t="str">
            <v>Dividends income intercompany</v>
          </cell>
          <cell r="E301" t="str">
            <v>Dividends income intercompany</v>
          </cell>
          <cell r="F301" t="str">
            <v>Dividends income intercompany</v>
          </cell>
          <cell r="G301" t="str">
            <v>Доходы по дивидендам - внутригрупповые</v>
          </cell>
        </row>
        <row r="302">
          <cell r="B302">
            <v>9500</v>
          </cell>
          <cell r="C302" t="str">
            <v>Financing &amp; tax</v>
          </cell>
          <cell r="D302" t="str">
            <v>Minority interest</v>
          </cell>
          <cell r="E302" t="str">
            <v>Minority interest</v>
          </cell>
          <cell r="F302" t="str">
            <v>Minority interest</v>
          </cell>
          <cell r="G302" t="str">
            <v>Интерес меньшинства</v>
          </cell>
        </row>
        <row r="303">
          <cell r="B303">
            <v>9700</v>
          </cell>
          <cell r="C303" t="str">
            <v>Financing &amp; tax</v>
          </cell>
          <cell r="D303" t="str">
            <v>Other financial items</v>
          </cell>
          <cell r="E303" t="str">
            <v>Income from financial lease</v>
          </cell>
          <cell r="F303" t="str">
            <v>Income from financial lease</v>
          </cell>
          <cell r="G303" t="str">
            <v>Прочие финансовые позиции</v>
          </cell>
        </row>
        <row r="304">
          <cell r="B304">
            <v>9710</v>
          </cell>
          <cell r="C304" t="str">
            <v>Financing &amp; tax</v>
          </cell>
          <cell r="D304" t="str">
            <v>Other financial items</v>
          </cell>
          <cell r="E304" t="str">
            <v>Income from financial lease</v>
          </cell>
          <cell r="F304" t="str">
            <v>Income from financial lease</v>
          </cell>
          <cell r="G304" t="str">
            <v>Доход от финансовой аренды (лизинга)</v>
          </cell>
        </row>
        <row r="305">
          <cell r="B305">
            <v>9720</v>
          </cell>
          <cell r="C305" t="str">
            <v>Financing &amp; tax</v>
          </cell>
          <cell r="D305" t="str">
            <v>Other financial items</v>
          </cell>
          <cell r="E305" t="str">
            <v>Investment income from real estate</v>
          </cell>
          <cell r="F305" t="str">
            <v>Investment income from real estate</v>
          </cell>
          <cell r="G305" t="str">
            <v>Инвестиционный доход от недвижимости</v>
          </cell>
        </row>
        <row r="306">
          <cell r="B306">
            <v>9730</v>
          </cell>
          <cell r="C306" t="str">
            <v>Financing &amp; tax</v>
          </cell>
          <cell r="D306" t="str">
            <v>Other financial items</v>
          </cell>
          <cell r="E306" t="str">
            <v>not used</v>
          </cell>
          <cell r="F306" t="str">
            <v>not used</v>
          </cell>
          <cell r="G306" t="str">
            <v>не используется</v>
          </cell>
        </row>
        <row r="307">
          <cell r="B307">
            <v>9740</v>
          </cell>
          <cell r="C307" t="str">
            <v>Financing &amp; tax</v>
          </cell>
          <cell r="D307" t="str">
            <v>Other financial items</v>
          </cell>
          <cell r="E307" t="str">
            <v xml:space="preserve">Other financial income </v>
          </cell>
          <cell r="F307" t="str">
            <v xml:space="preserve">Other financial income </v>
          </cell>
          <cell r="G307" t="str">
            <v>Прочие финансовые доходы</v>
          </cell>
        </row>
        <row r="308">
          <cell r="B308">
            <v>9800</v>
          </cell>
          <cell r="C308" t="str">
            <v>Financing &amp; tax</v>
          </cell>
          <cell r="D308" t="str">
            <v>Taxes</v>
          </cell>
          <cell r="E308" t="str">
            <v>Taxes</v>
          </cell>
          <cell r="F308" t="str">
            <v>Taxes</v>
          </cell>
          <cell r="G308" t="str">
            <v>Налоги</v>
          </cell>
        </row>
        <row r="309">
          <cell r="B309">
            <v>9810</v>
          </cell>
          <cell r="C309" t="str">
            <v>Financing &amp; tax</v>
          </cell>
          <cell r="D309" t="str">
            <v>Taxes</v>
          </cell>
          <cell r="E309" t="str">
            <v>Current tax</v>
          </cell>
          <cell r="F309" t="str">
            <v>Current tax</v>
          </cell>
          <cell r="G309" t="str">
            <v>Текущий корпоративный подоходный налог</v>
          </cell>
        </row>
        <row r="310">
          <cell r="B310">
            <v>9812</v>
          </cell>
          <cell r="C310" t="str">
            <v>Financing &amp; tax</v>
          </cell>
          <cell r="D310" t="str">
            <v>Taxes</v>
          </cell>
          <cell r="E310" t="str">
            <v>Deferred tax</v>
          </cell>
          <cell r="F310" t="str">
            <v>Deferred tax</v>
          </cell>
          <cell r="G310" t="str">
            <v>Отложенный корпоративный подоходный налог</v>
          </cell>
        </row>
      </sheetData>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hecksheet"/>
      <sheetName val="WIP"/>
      <sheetName val="Job_Details"/>
    </sheetNames>
    <sheetDataSet>
      <sheetData sheetId="0">
        <row r="6">
          <cell r="C6" t="str">
            <v>Republic of South Africa</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ilga uldegdel 2009"/>
      <sheetName val="NASJILT 2009"/>
      <sheetName val="ORLOGO- 2009"/>
      <sheetName val="Zarlaga -2009"/>
      <sheetName val="zarlaga 2009"/>
      <sheetName val="2008"/>
    </sheetNames>
    <sheetDataSet>
      <sheetData sheetId="0"/>
      <sheetData sheetId="1"/>
      <sheetData sheetId="2">
        <row r="455">
          <cell r="D455" t="str">
            <v>773386</v>
          </cell>
          <cell r="G455">
            <v>6</v>
          </cell>
          <cell r="H455">
            <v>150000</v>
          </cell>
        </row>
        <row r="456">
          <cell r="D456" t="str">
            <v>773388</v>
          </cell>
          <cell r="G456">
            <v>42</v>
          </cell>
          <cell r="H456">
            <v>105000</v>
          </cell>
        </row>
        <row r="457">
          <cell r="D457" t="str">
            <v>773387</v>
          </cell>
          <cell r="G457">
            <v>3</v>
          </cell>
          <cell r="H457">
            <v>57000</v>
          </cell>
        </row>
        <row r="458">
          <cell r="D458" t="str">
            <v>773397</v>
          </cell>
          <cell r="G458">
            <v>2</v>
          </cell>
          <cell r="H458">
            <v>2200</v>
          </cell>
        </row>
        <row r="459">
          <cell r="D459" t="str">
            <v>773394</v>
          </cell>
          <cell r="G459">
            <v>5</v>
          </cell>
          <cell r="H459">
            <v>4000</v>
          </cell>
        </row>
        <row r="460">
          <cell r="D460" t="str">
            <v>773395</v>
          </cell>
          <cell r="G460">
            <v>5</v>
          </cell>
          <cell r="H460">
            <v>5000</v>
          </cell>
        </row>
        <row r="461">
          <cell r="D461" t="str">
            <v>773393</v>
          </cell>
          <cell r="G461">
            <v>4</v>
          </cell>
          <cell r="H461">
            <v>14000</v>
          </cell>
        </row>
        <row r="462">
          <cell r="D462" t="str">
            <v>773390</v>
          </cell>
          <cell r="G462">
            <v>10</v>
          </cell>
          <cell r="H462">
            <v>10000</v>
          </cell>
        </row>
        <row r="463">
          <cell r="D463" t="str">
            <v>773389</v>
          </cell>
          <cell r="G463">
            <v>12</v>
          </cell>
          <cell r="H463">
            <v>30000</v>
          </cell>
        </row>
        <row r="464">
          <cell r="D464" t="str">
            <v>773396</v>
          </cell>
          <cell r="G464">
            <v>20</v>
          </cell>
          <cell r="H464">
            <v>30000</v>
          </cell>
        </row>
        <row r="465">
          <cell r="D465" t="str">
            <v>773398</v>
          </cell>
          <cell r="G465">
            <v>1</v>
          </cell>
          <cell r="H465">
            <v>20000</v>
          </cell>
        </row>
        <row r="466">
          <cell r="D466" t="str">
            <v>773392</v>
          </cell>
          <cell r="G466">
            <v>3</v>
          </cell>
          <cell r="H466">
            <v>19500</v>
          </cell>
        </row>
        <row r="467">
          <cell r="D467" t="str">
            <v>773391</v>
          </cell>
          <cell r="G467">
            <v>2</v>
          </cell>
          <cell r="H467">
            <v>7000</v>
          </cell>
        </row>
        <row r="468">
          <cell r="D468" t="str">
            <v>773401</v>
          </cell>
          <cell r="G468">
            <v>5</v>
          </cell>
          <cell r="H468">
            <v>9000</v>
          </cell>
        </row>
        <row r="469">
          <cell r="D469" t="str">
            <v>773399</v>
          </cell>
          <cell r="G469">
            <v>1</v>
          </cell>
          <cell r="H469">
            <v>6500</v>
          </cell>
        </row>
        <row r="470">
          <cell r="D470" t="str">
            <v>773400</v>
          </cell>
          <cell r="G470">
            <v>3</v>
          </cell>
          <cell r="H470">
            <v>18000</v>
          </cell>
        </row>
        <row r="471">
          <cell r="D471" t="str">
            <v>773402</v>
          </cell>
          <cell r="G471">
            <v>2</v>
          </cell>
          <cell r="H471">
            <v>1800</v>
          </cell>
        </row>
        <row r="472">
          <cell r="D472" t="str">
            <v>773403</v>
          </cell>
          <cell r="G472">
            <v>40</v>
          </cell>
          <cell r="H472">
            <v>154000</v>
          </cell>
        </row>
        <row r="473">
          <cell r="D473" t="str">
            <v>773404</v>
          </cell>
          <cell r="G473">
            <v>100</v>
          </cell>
          <cell r="H473">
            <v>11000</v>
          </cell>
        </row>
        <row r="474">
          <cell r="D474" t="str">
            <v>773405</v>
          </cell>
          <cell r="G474">
            <v>100</v>
          </cell>
          <cell r="H474">
            <v>11000</v>
          </cell>
        </row>
        <row r="475">
          <cell r="D475" t="str">
            <v>773420</v>
          </cell>
          <cell r="G475">
            <v>2</v>
          </cell>
          <cell r="H475">
            <v>4545.4399999999996</v>
          </cell>
        </row>
        <row r="476">
          <cell r="D476" t="str">
            <v>773415</v>
          </cell>
          <cell r="G476">
            <v>1</v>
          </cell>
          <cell r="H476">
            <v>5909.13</v>
          </cell>
        </row>
        <row r="477">
          <cell r="D477" t="str">
            <v>773417</v>
          </cell>
          <cell r="G477">
            <v>1</v>
          </cell>
          <cell r="H477">
            <v>10909.09</v>
          </cell>
        </row>
        <row r="478">
          <cell r="D478" t="str">
            <v>773407</v>
          </cell>
          <cell r="G478">
            <v>2</v>
          </cell>
          <cell r="H478">
            <v>8181.8</v>
          </cell>
        </row>
        <row r="479">
          <cell r="D479" t="str">
            <v>773419</v>
          </cell>
          <cell r="G479">
            <v>1</v>
          </cell>
          <cell r="H479">
            <v>3181.81</v>
          </cell>
        </row>
        <row r="480">
          <cell r="D480" t="str">
            <v>773422</v>
          </cell>
          <cell r="G480">
            <v>2</v>
          </cell>
          <cell r="H480">
            <v>1454.54</v>
          </cell>
        </row>
        <row r="481">
          <cell r="D481" t="str">
            <v>773418</v>
          </cell>
          <cell r="G481">
            <v>20</v>
          </cell>
          <cell r="H481">
            <v>20363.599999999999</v>
          </cell>
        </row>
        <row r="482">
          <cell r="D482" t="str">
            <v>773416</v>
          </cell>
          <cell r="G482">
            <v>12</v>
          </cell>
          <cell r="H482">
            <v>196363.56</v>
          </cell>
        </row>
        <row r="483">
          <cell r="D483" t="str">
            <v>773409</v>
          </cell>
          <cell r="G483">
            <v>1</v>
          </cell>
          <cell r="H483">
            <v>1363.63</v>
          </cell>
        </row>
        <row r="484">
          <cell r="D484" t="str">
            <v>773421</v>
          </cell>
          <cell r="G484">
            <v>2</v>
          </cell>
          <cell r="H484">
            <v>4545.4399999999996</v>
          </cell>
        </row>
        <row r="485">
          <cell r="D485" t="str">
            <v>773406</v>
          </cell>
          <cell r="G485">
            <v>8</v>
          </cell>
          <cell r="H485">
            <v>116363.6</v>
          </cell>
        </row>
        <row r="486">
          <cell r="D486" t="str">
            <v>773413</v>
          </cell>
          <cell r="G486">
            <v>4</v>
          </cell>
          <cell r="H486">
            <v>14545.44</v>
          </cell>
        </row>
        <row r="487">
          <cell r="D487" t="str">
            <v>773411</v>
          </cell>
          <cell r="G487">
            <v>1</v>
          </cell>
          <cell r="H487">
            <v>2272.7199999999998</v>
          </cell>
        </row>
        <row r="488">
          <cell r="D488" t="str">
            <v>773414</v>
          </cell>
          <cell r="G488">
            <v>3</v>
          </cell>
          <cell r="H488">
            <v>12272.7</v>
          </cell>
        </row>
        <row r="489">
          <cell r="D489" t="str">
            <v>773410</v>
          </cell>
          <cell r="G489">
            <v>3</v>
          </cell>
          <cell r="H489">
            <v>9545.43</v>
          </cell>
        </row>
        <row r="490">
          <cell r="D490" t="str">
            <v>773412</v>
          </cell>
          <cell r="G490">
            <v>1</v>
          </cell>
          <cell r="H490">
            <v>22727.27</v>
          </cell>
        </row>
        <row r="491">
          <cell r="D491" t="str">
            <v>773408</v>
          </cell>
          <cell r="G491">
            <v>1</v>
          </cell>
          <cell r="H491">
            <v>3181.81</v>
          </cell>
        </row>
        <row r="492">
          <cell r="D492" t="str">
            <v>773423</v>
          </cell>
          <cell r="G492">
            <v>37</v>
          </cell>
          <cell r="H492">
            <v>288636.63</v>
          </cell>
        </row>
        <row r="493">
          <cell r="D493" t="str">
            <v>7731467</v>
          </cell>
          <cell r="G493">
            <v>1</v>
          </cell>
          <cell r="H493">
            <v>12000</v>
          </cell>
        </row>
        <row r="494">
          <cell r="D494" t="str">
            <v>7731465</v>
          </cell>
          <cell r="G494">
            <v>10</v>
          </cell>
          <cell r="H494">
            <v>50000</v>
          </cell>
        </row>
        <row r="495">
          <cell r="D495" t="str">
            <v>7731462</v>
          </cell>
          <cell r="G495">
            <v>15</v>
          </cell>
          <cell r="H495">
            <v>18000</v>
          </cell>
        </row>
        <row r="496">
          <cell r="D496" t="str">
            <v>7731466</v>
          </cell>
          <cell r="G496">
            <v>10</v>
          </cell>
          <cell r="H496">
            <v>120000</v>
          </cell>
        </row>
        <row r="497">
          <cell r="D497" t="str">
            <v>7731468</v>
          </cell>
          <cell r="G497">
            <v>1</v>
          </cell>
          <cell r="H497">
            <v>35000</v>
          </cell>
        </row>
        <row r="498">
          <cell r="D498" t="str">
            <v>7731459</v>
          </cell>
          <cell r="G498">
            <v>2</v>
          </cell>
          <cell r="H498">
            <v>14000</v>
          </cell>
        </row>
        <row r="499">
          <cell r="D499" t="str">
            <v>7731461</v>
          </cell>
          <cell r="G499">
            <v>16</v>
          </cell>
          <cell r="H499">
            <v>72000</v>
          </cell>
        </row>
        <row r="500">
          <cell r="D500" t="str">
            <v>7731460</v>
          </cell>
          <cell r="G500">
            <v>600</v>
          </cell>
          <cell r="H500">
            <v>48000</v>
          </cell>
        </row>
        <row r="501">
          <cell r="D501" t="str">
            <v>7731464</v>
          </cell>
          <cell r="G501">
            <v>15</v>
          </cell>
          <cell r="H501">
            <v>97500</v>
          </cell>
        </row>
        <row r="502">
          <cell r="D502" t="str">
            <v>7731458</v>
          </cell>
          <cell r="G502">
            <v>8</v>
          </cell>
          <cell r="H502">
            <v>80000</v>
          </cell>
        </row>
        <row r="503">
          <cell r="D503" t="str">
            <v>7731463</v>
          </cell>
          <cell r="G503">
            <v>6</v>
          </cell>
          <cell r="H503">
            <v>39000</v>
          </cell>
        </row>
        <row r="504">
          <cell r="D504" t="str">
            <v>7731486</v>
          </cell>
          <cell r="G504">
            <v>142.16999999999999</v>
          </cell>
          <cell r="H504">
            <v>1938681.3012000001</v>
          </cell>
        </row>
        <row r="505">
          <cell r="D505" t="str">
            <v>7731484</v>
          </cell>
          <cell r="G505">
            <v>425.51</v>
          </cell>
          <cell r="H505">
            <v>5802407.5436000004</v>
          </cell>
        </row>
        <row r="506">
          <cell r="D506" t="str">
            <v>7731487</v>
          </cell>
          <cell r="G506">
            <v>426.51</v>
          </cell>
          <cell r="H506">
            <v>387735.97590000002</v>
          </cell>
        </row>
        <row r="507">
          <cell r="D507" t="str">
            <v>7731485</v>
          </cell>
          <cell r="G507">
            <v>139.44999999999999</v>
          </cell>
          <cell r="H507">
            <v>760635.603</v>
          </cell>
        </row>
        <row r="508">
          <cell r="D508" t="str">
            <v>7731484</v>
          </cell>
          <cell r="G508">
            <v>1</v>
          </cell>
          <cell r="H508">
            <v>13638.58</v>
          </cell>
        </row>
        <row r="509">
          <cell r="D509" t="str">
            <v>7731488</v>
          </cell>
          <cell r="G509">
            <v>5</v>
          </cell>
          <cell r="H509">
            <v>295335</v>
          </cell>
        </row>
        <row r="510">
          <cell r="D510" t="str">
            <v>7731473</v>
          </cell>
          <cell r="G510">
            <v>10</v>
          </cell>
          <cell r="H510">
            <v>38500</v>
          </cell>
        </row>
        <row r="511">
          <cell r="D511" t="str">
            <v>7731461</v>
          </cell>
          <cell r="G511">
            <v>8</v>
          </cell>
          <cell r="H511">
            <v>39600</v>
          </cell>
        </row>
        <row r="512">
          <cell r="D512" t="str">
            <v>7731476</v>
          </cell>
          <cell r="G512">
            <v>1</v>
          </cell>
          <cell r="H512">
            <v>1000</v>
          </cell>
        </row>
        <row r="513">
          <cell r="D513" t="str">
            <v>7731478</v>
          </cell>
          <cell r="G513">
            <v>16</v>
          </cell>
          <cell r="H513">
            <v>41600</v>
          </cell>
        </row>
        <row r="514">
          <cell r="D514" t="str">
            <v>7731482</v>
          </cell>
          <cell r="G514">
            <v>9</v>
          </cell>
          <cell r="H514">
            <v>16200</v>
          </cell>
        </row>
        <row r="515">
          <cell r="D515" t="str">
            <v>7731469</v>
          </cell>
          <cell r="G515">
            <v>7.9</v>
          </cell>
          <cell r="H515">
            <v>23700</v>
          </cell>
        </row>
        <row r="516">
          <cell r="D516" t="str">
            <v>7731480</v>
          </cell>
          <cell r="G516">
            <v>10</v>
          </cell>
          <cell r="H516">
            <v>45000</v>
          </cell>
        </row>
        <row r="517">
          <cell r="D517" t="str">
            <v>7731477</v>
          </cell>
          <cell r="G517">
            <v>5</v>
          </cell>
          <cell r="H517">
            <v>17500</v>
          </cell>
        </row>
        <row r="518">
          <cell r="D518" t="str">
            <v>7731471</v>
          </cell>
          <cell r="G518">
            <v>1</v>
          </cell>
          <cell r="H518">
            <v>6000</v>
          </cell>
        </row>
        <row r="519">
          <cell r="D519" t="str">
            <v>7731481</v>
          </cell>
          <cell r="G519">
            <v>5</v>
          </cell>
          <cell r="H519">
            <v>1500</v>
          </cell>
        </row>
        <row r="520">
          <cell r="D520" t="str">
            <v>7731472</v>
          </cell>
          <cell r="G520">
            <v>10</v>
          </cell>
          <cell r="H520">
            <v>60000</v>
          </cell>
        </row>
        <row r="521">
          <cell r="D521" t="str">
            <v>7731475</v>
          </cell>
          <cell r="G521">
            <v>3</v>
          </cell>
          <cell r="H521">
            <v>3000</v>
          </cell>
        </row>
        <row r="522">
          <cell r="D522" t="str">
            <v>7731470</v>
          </cell>
          <cell r="G522">
            <v>27</v>
          </cell>
          <cell r="H522">
            <v>143100</v>
          </cell>
        </row>
        <row r="523">
          <cell r="D523" t="str">
            <v>7731468</v>
          </cell>
          <cell r="G523">
            <v>1</v>
          </cell>
          <cell r="H523">
            <v>20000</v>
          </cell>
        </row>
        <row r="524">
          <cell r="D524" t="str">
            <v>7731474</v>
          </cell>
          <cell r="G524">
            <v>8</v>
          </cell>
          <cell r="H524">
            <v>30800</v>
          </cell>
        </row>
        <row r="525">
          <cell r="D525" t="str">
            <v>7731479</v>
          </cell>
          <cell r="G525">
            <v>1</v>
          </cell>
          <cell r="H525">
            <v>49500</v>
          </cell>
        </row>
        <row r="526">
          <cell r="D526" t="str">
            <v>7731483</v>
          </cell>
          <cell r="G526">
            <v>5</v>
          </cell>
          <cell r="H526">
            <v>545454.55000000005</v>
          </cell>
        </row>
        <row r="527">
          <cell r="D527" t="str">
            <v>7731489</v>
          </cell>
          <cell r="G527">
            <v>240</v>
          </cell>
          <cell r="H527">
            <v>948240</v>
          </cell>
        </row>
        <row r="528">
          <cell r="D528" t="str">
            <v>7731490</v>
          </cell>
          <cell r="G528">
            <v>180</v>
          </cell>
          <cell r="H528">
            <v>516780</v>
          </cell>
        </row>
        <row r="529">
          <cell r="D529" t="str">
            <v>7731491</v>
          </cell>
          <cell r="G529">
            <v>30000</v>
          </cell>
          <cell r="H529">
            <v>216000</v>
          </cell>
        </row>
        <row r="530">
          <cell r="D530" t="str">
            <v>7731496</v>
          </cell>
          <cell r="G530">
            <v>2500</v>
          </cell>
          <cell r="H530">
            <v>56250</v>
          </cell>
        </row>
        <row r="531">
          <cell r="D531" t="str">
            <v>773398</v>
          </cell>
          <cell r="G531">
            <v>2</v>
          </cell>
          <cell r="H531">
            <v>27000</v>
          </cell>
        </row>
        <row r="532">
          <cell r="D532" t="str">
            <v>7731492</v>
          </cell>
          <cell r="G532">
            <v>650</v>
          </cell>
          <cell r="H532">
            <v>204750</v>
          </cell>
        </row>
        <row r="533">
          <cell r="D533" t="str">
            <v>7731493</v>
          </cell>
          <cell r="G533">
            <v>90</v>
          </cell>
          <cell r="H533">
            <v>850500</v>
          </cell>
        </row>
        <row r="534">
          <cell r="D534" t="str">
            <v>7731494</v>
          </cell>
          <cell r="G534">
            <v>5</v>
          </cell>
          <cell r="H534">
            <v>90000</v>
          </cell>
        </row>
        <row r="535">
          <cell r="D535" t="str">
            <v>7731495</v>
          </cell>
          <cell r="G535">
            <v>2500</v>
          </cell>
          <cell r="H535">
            <v>337500</v>
          </cell>
        </row>
        <row r="536">
          <cell r="D536" t="str">
            <v>7731499</v>
          </cell>
          <cell r="G536">
            <v>909</v>
          </cell>
          <cell r="H536">
            <v>917262.81</v>
          </cell>
        </row>
        <row r="537">
          <cell r="D537" t="str">
            <v>7731509</v>
          </cell>
          <cell r="G537">
            <v>64</v>
          </cell>
          <cell r="H537">
            <v>58181.760000000002</v>
          </cell>
        </row>
        <row r="538">
          <cell r="D538" t="str">
            <v>7731501</v>
          </cell>
          <cell r="G538">
            <v>182</v>
          </cell>
          <cell r="H538">
            <v>1737271.9</v>
          </cell>
        </row>
        <row r="539">
          <cell r="D539" t="str">
            <v>7731498</v>
          </cell>
          <cell r="G539">
            <v>600</v>
          </cell>
          <cell r="H539">
            <v>1740000</v>
          </cell>
        </row>
        <row r="540">
          <cell r="D540" t="str">
            <v>7731502</v>
          </cell>
          <cell r="G540">
            <v>3030</v>
          </cell>
          <cell r="H540">
            <v>413170.8</v>
          </cell>
        </row>
        <row r="541">
          <cell r="D541" t="str">
            <v>7731498</v>
          </cell>
          <cell r="G541">
            <v>1</v>
          </cell>
          <cell r="H541">
            <v>3010.15</v>
          </cell>
        </row>
        <row r="542">
          <cell r="D542" t="str">
            <v>7731506</v>
          </cell>
          <cell r="G542">
            <v>333</v>
          </cell>
          <cell r="H542">
            <v>105953.94</v>
          </cell>
        </row>
        <row r="543">
          <cell r="D543" t="str">
            <v>7731504</v>
          </cell>
          <cell r="G543">
            <v>6060</v>
          </cell>
          <cell r="H543">
            <v>137683.20000000001</v>
          </cell>
        </row>
        <row r="544">
          <cell r="D544" t="str">
            <v>7731503</v>
          </cell>
          <cell r="G544">
            <v>3030</v>
          </cell>
          <cell r="H544">
            <v>40480.800000000003</v>
          </cell>
        </row>
        <row r="545">
          <cell r="D545" t="str">
            <v>7731507</v>
          </cell>
          <cell r="G545">
            <v>606</v>
          </cell>
          <cell r="H545">
            <v>32996.699999999997</v>
          </cell>
        </row>
        <row r="546">
          <cell r="D546" t="str">
            <v>7731505</v>
          </cell>
          <cell r="G546">
            <v>24240</v>
          </cell>
          <cell r="H546">
            <v>176224.8</v>
          </cell>
        </row>
        <row r="547">
          <cell r="D547" t="str">
            <v>7731508</v>
          </cell>
          <cell r="G547">
            <v>66</v>
          </cell>
          <cell r="H547">
            <v>151199.4</v>
          </cell>
        </row>
        <row r="548">
          <cell r="D548" t="str">
            <v>7731497</v>
          </cell>
          <cell r="G548">
            <v>454</v>
          </cell>
          <cell r="H548">
            <v>1811868.6</v>
          </cell>
        </row>
        <row r="549">
          <cell r="D549" t="str">
            <v>7731500</v>
          </cell>
          <cell r="G549">
            <v>303</v>
          </cell>
          <cell r="H549">
            <v>96408.54</v>
          </cell>
        </row>
        <row r="550">
          <cell r="D550" t="str">
            <v>7731498</v>
          </cell>
          <cell r="G550">
            <v>5</v>
          </cell>
          <cell r="H550">
            <v>15050.6</v>
          </cell>
        </row>
        <row r="551">
          <cell r="D551" t="str">
            <v>7731504</v>
          </cell>
          <cell r="G551">
            <v>7500</v>
          </cell>
          <cell r="H551">
            <v>170400</v>
          </cell>
        </row>
        <row r="552">
          <cell r="D552" t="str">
            <v>7731502</v>
          </cell>
          <cell r="G552">
            <v>1250</v>
          </cell>
          <cell r="H552">
            <v>170450</v>
          </cell>
        </row>
        <row r="553">
          <cell r="D553" t="str">
            <v>7731501</v>
          </cell>
          <cell r="G553">
            <v>83</v>
          </cell>
          <cell r="H553">
            <v>792272.35</v>
          </cell>
        </row>
        <row r="554">
          <cell r="D554" t="str">
            <v>7731498</v>
          </cell>
          <cell r="G554">
            <v>6</v>
          </cell>
          <cell r="H554">
            <v>18060.72</v>
          </cell>
        </row>
        <row r="555">
          <cell r="D555" t="str">
            <v>7731508</v>
          </cell>
          <cell r="G555">
            <v>82.5</v>
          </cell>
          <cell r="H555">
            <v>188999.25</v>
          </cell>
        </row>
        <row r="556">
          <cell r="D556" t="str">
            <v>7731503</v>
          </cell>
          <cell r="G556">
            <v>1250</v>
          </cell>
          <cell r="H556">
            <v>16700</v>
          </cell>
        </row>
        <row r="557">
          <cell r="D557" t="str">
            <v>7731507</v>
          </cell>
          <cell r="G557">
            <v>750</v>
          </cell>
          <cell r="H557">
            <v>40837.5</v>
          </cell>
        </row>
        <row r="558">
          <cell r="D558" t="str">
            <v>7731497</v>
          </cell>
          <cell r="G558">
            <v>323</v>
          </cell>
          <cell r="H558">
            <v>1289060.7</v>
          </cell>
        </row>
        <row r="559">
          <cell r="D559" t="str">
            <v>7731498</v>
          </cell>
          <cell r="G559">
            <v>1</v>
          </cell>
          <cell r="H559">
            <v>2721.02</v>
          </cell>
        </row>
        <row r="560">
          <cell r="D560" t="str">
            <v>7731498</v>
          </cell>
          <cell r="G560">
            <v>450</v>
          </cell>
          <cell r="H560">
            <v>1305000</v>
          </cell>
        </row>
        <row r="561">
          <cell r="D561" t="str">
            <v>7731492</v>
          </cell>
          <cell r="G561">
            <v>850</v>
          </cell>
          <cell r="H561">
            <v>270453</v>
          </cell>
        </row>
        <row r="562">
          <cell r="D562" t="str">
            <v>7731534</v>
          </cell>
          <cell r="G562">
            <v>5</v>
          </cell>
          <cell r="H562">
            <v>13636.35</v>
          </cell>
        </row>
        <row r="563">
          <cell r="D563" t="str">
            <v>7731519</v>
          </cell>
          <cell r="G563">
            <v>1</v>
          </cell>
          <cell r="H563">
            <v>3454.54</v>
          </cell>
        </row>
        <row r="564">
          <cell r="D564" t="str">
            <v>7731537</v>
          </cell>
          <cell r="G564">
            <v>1</v>
          </cell>
          <cell r="H564">
            <v>29090.9</v>
          </cell>
        </row>
        <row r="565">
          <cell r="D565" t="str">
            <v>7731518</v>
          </cell>
          <cell r="G565">
            <v>9</v>
          </cell>
          <cell r="H565">
            <v>20454.48</v>
          </cell>
        </row>
        <row r="566">
          <cell r="D566" t="str">
            <v>7731535</v>
          </cell>
          <cell r="G566">
            <v>1</v>
          </cell>
          <cell r="H566">
            <v>545818.18000000005</v>
          </cell>
        </row>
        <row r="567">
          <cell r="D567" t="str">
            <v>7731523</v>
          </cell>
          <cell r="G567">
            <v>100</v>
          </cell>
          <cell r="H567">
            <v>9090</v>
          </cell>
        </row>
        <row r="568">
          <cell r="D568" t="str">
            <v>7731520</v>
          </cell>
          <cell r="G568">
            <v>300</v>
          </cell>
          <cell r="H568">
            <v>95454</v>
          </cell>
        </row>
        <row r="569">
          <cell r="D569" t="str">
            <v>7731527</v>
          </cell>
          <cell r="G569">
            <v>8</v>
          </cell>
          <cell r="H569">
            <v>8727.2000000000007</v>
          </cell>
        </row>
        <row r="570">
          <cell r="D570" t="str">
            <v>7731528</v>
          </cell>
          <cell r="G570">
            <v>10</v>
          </cell>
          <cell r="H570">
            <v>12727.2</v>
          </cell>
        </row>
        <row r="571">
          <cell r="D571" t="str">
            <v>7731525</v>
          </cell>
          <cell r="G571">
            <v>20</v>
          </cell>
          <cell r="H571">
            <v>10909</v>
          </cell>
        </row>
        <row r="572">
          <cell r="D572" t="str">
            <v>7731530</v>
          </cell>
          <cell r="G572">
            <v>15</v>
          </cell>
          <cell r="H572">
            <v>27954.45</v>
          </cell>
        </row>
        <row r="573">
          <cell r="D573" t="str">
            <v>7731534</v>
          </cell>
          <cell r="G573">
            <v>1</v>
          </cell>
          <cell r="H573">
            <v>2924.83</v>
          </cell>
        </row>
        <row r="574">
          <cell r="D574" t="str">
            <v>7731515</v>
          </cell>
          <cell r="G574">
            <v>1</v>
          </cell>
          <cell r="H574">
            <v>3454.54</v>
          </cell>
        </row>
        <row r="575">
          <cell r="D575" t="str">
            <v>7731516</v>
          </cell>
          <cell r="G575">
            <v>10</v>
          </cell>
          <cell r="H575">
            <v>20000</v>
          </cell>
        </row>
        <row r="576">
          <cell r="D576" t="str">
            <v>7731521</v>
          </cell>
          <cell r="G576">
            <v>60</v>
          </cell>
          <cell r="H576">
            <v>19090.8</v>
          </cell>
        </row>
        <row r="577">
          <cell r="D577" t="str">
            <v>7731524</v>
          </cell>
          <cell r="G577">
            <v>114</v>
          </cell>
          <cell r="H577">
            <v>1093362.6000000001</v>
          </cell>
        </row>
        <row r="578">
          <cell r="D578" t="str">
            <v>7731513</v>
          </cell>
          <cell r="G578">
            <v>1</v>
          </cell>
          <cell r="H578">
            <v>1818.18</v>
          </cell>
        </row>
        <row r="579">
          <cell r="D579" t="str">
            <v>7731526</v>
          </cell>
          <cell r="G579">
            <v>2</v>
          </cell>
          <cell r="H579">
            <v>4545.4399999999996</v>
          </cell>
        </row>
        <row r="580">
          <cell r="D580" t="str">
            <v>7731532</v>
          </cell>
          <cell r="G580">
            <v>2</v>
          </cell>
          <cell r="H580">
            <v>54545.440000000002</v>
          </cell>
        </row>
        <row r="581">
          <cell r="D581" t="str">
            <v>7731536</v>
          </cell>
          <cell r="G581">
            <v>2</v>
          </cell>
          <cell r="H581">
            <v>81818.179999999993</v>
          </cell>
        </row>
        <row r="582">
          <cell r="D582" t="str">
            <v>7731514</v>
          </cell>
          <cell r="G582">
            <v>6</v>
          </cell>
          <cell r="H582">
            <v>16363.62</v>
          </cell>
        </row>
        <row r="583">
          <cell r="D583" t="str">
            <v>7731529</v>
          </cell>
          <cell r="G583">
            <v>11</v>
          </cell>
          <cell r="H583">
            <v>20499.93</v>
          </cell>
        </row>
        <row r="584">
          <cell r="D584" t="str">
            <v>7731517</v>
          </cell>
          <cell r="G584">
            <v>1900</v>
          </cell>
          <cell r="H584">
            <v>863626</v>
          </cell>
        </row>
        <row r="585">
          <cell r="D585" t="str">
            <v>7731522</v>
          </cell>
          <cell r="G585">
            <v>100</v>
          </cell>
          <cell r="H585">
            <v>40909</v>
          </cell>
        </row>
        <row r="586">
          <cell r="D586" t="str">
            <v>7731531</v>
          </cell>
          <cell r="G586">
            <v>2</v>
          </cell>
          <cell r="H586">
            <v>14545.44</v>
          </cell>
        </row>
        <row r="587">
          <cell r="D587" t="str">
            <v>7731533</v>
          </cell>
          <cell r="G587">
            <v>228</v>
          </cell>
          <cell r="H587">
            <v>932725.2</v>
          </cell>
        </row>
        <row r="588">
          <cell r="D588" t="str">
            <v>7731541</v>
          </cell>
          <cell r="G588">
            <v>30</v>
          </cell>
          <cell r="H588">
            <v>376090.8</v>
          </cell>
        </row>
        <row r="589">
          <cell r="D589" t="str">
            <v>7731546</v>
          </cell>
          <cell r="G589">
            <v>5</v>
          </cell>
          <cell r="H589">
            <v>59090.9</v>
          </cell>
        </row>
        <row r="590">
          <cell r="D590" t="str">
            <v>7731549</v>
          </cell>
          <cell r="G590">
            <v>30</v>
          </cell>
          <cell r="H590">
            <v>27272.7</v>
          </cell>
        </row>
        <row r="591">
          <cell r="D591" t="str">
            <v>7731547</v>
          </cell>
          <cell r="G591">
            <v>20</v>
          </cell>
          <cell r="H591">
            <v>109090.8</v>
          </cell>
        </row>
        <row r="592">
          <cell r="D592" t="str">
            <v>7731545</v>
          </cell>
          <cell r="G592">
            <v>1.89</v>
          </cell>
          <cell r="H592">
            <v>450526.51980000001</v>
          </cell>
        </row>
        <row r="593">
          <cell r="D593" t="str">
            <v>7731542</v>
          </cell>
          <cell r="G593">
            <v>15</v>
          </cell>
          <cell r="H593">
            <v>110318.1</v>
          </cell>
        </row>
        <row r="594">
          <cell r="D594" t="str">
            <v>7731544</v>
          </cell>
          <cell r="G594">
            <v>24</v>
          </cell>
          <cell r="H594">
            <v>132872.64000000001</v>
          </cell>
        </row>
        <row r="595">
          <cell r="D595" t="str">
            <v>7731550</v>
          </cell>
          <cell r="G595">
            <v>34</v>
          </cell>
          <cell r="H595">
            <v>204000</v>
          </cell>
        </row>
        <row r="596">
          <cell r="D596" t="str">
            <v>7731538</v>
          </cell>
          <cell r="G596">
            <v>25</v>
          </cell>
          <cell r="H596">
            <v>162500</v>
          </cell>
        </row>
        <row r="597">
          <cell r="D597" t="str">
            <v>7731539</v>
          </cell>
          <cell r="G597">
            <v>10</v>
          </cell>
          <cell r="H597">
            <v>59090.9</v>
          </cell>
        </row>
        <row r="598">
          <cell r="D598" t="str">
            <v>7731548</v>
          </cell>
          <cell r="G598">
            <v>30</v>
          </cell>
          <cell r="H598">
            <v>21818.1</v>
          </cell>
        </row>
        <row r="599">
          <cell r="D599" t="str">
            <v>7731540</v>
          </cell>
          <cell r="G599">
            <v>16</v>
          </cell>
          <cell r="H599">
            <v>650000</v>
          </cell>
        </row>
        <row r="600">
          <cell r="D600" t="str">
            <v>7731543</v>
          </cell>
          <cell r="G600">
            <v>154</v>
          </cell>
          <cell r="H600">
            <v>474598.74</v>
          </cell>
        </row>
        <row r="601">
          <cell r="D601" t="str">
            <v>773398</v>
          </cell>
          <cell r="G601">
            <v>20</v>
          </cell>
          <cell r="H601">
            <v>400000</v>
          </cell>
        </row>
        <row r="602">
          <cell r="D602" t="str">
            <v>7731567</v>
          </cell>
          <cell r="G602">
            <v>1</v>
          </cell>
          <cell r="H602">
            <v>2200</v>
          </cell>
        </row>
        <row r="603">
          <cell r="D603" t="str">
            <v>7731565</v>
          </cell>
          <cell r="G603">
            <v>3</v>
          </cell>
          <cell r="H603">
            <v>13500</v>
          </cell>
        </row>
        <row r="604">
          <cell r="D604" t="str">
            <v>7731560</v>
          </cell>
          <cell r="G604">
            <v>6</v>
          </cell>
          <cell r="H604">
            <v>27796.32</v>
          </cell>
        </row>
        <row r="605">
          <cell r="D605" t="str">
            <v>7731555</v>
          </cell>
          <cell r="G605">
            <v>2</v>
          </cell>
          <cell r="H605">
            <v>6000</v>
          </cell>
        </row>
        <row r="606">
          <cell r="D606" t="str">
            <v>7731579</v>
          </cell>
          <cell r="G606">
            <v>1</v>
          </cell>
          <cell r="H606">
            <v>249454.54</v>
          </cell>
        </row>
        <row r="607">
          <cell r="D607" t="str">
            <v>7731573</v>
          </cell>
          <cell r="G607">
            <v>4</v>
          </cell>
          <cell r="H607">
            <v>4000</v>
          </cell>
        </row>
        <row r="608">
          <cell r="D608" t="str">
            <v>7731576</v>
          </cell>
          <cell r="G608">
            <v>1</v>
          </cell>
          <cell r="H608">
            <v>301809.09000000003</v>
          </cell>
        </row>
        <row r="609">
          <cell r="D609" t="str">
            <v>7731553</v>
          </cell>
          <cell r="G609">
            <v>2</v>
          </cell>
          <cell r="H609">
            <v>1000</v>
          </cell>
        </row>
        <row r="610">
          <cell r="D610" t="str">
            <v>7731564</v>
          </cell>
          <cell r="G610">
            <v>2</v>
          </cell>
          <cell r="H610">
            <v>6363.62</v>
          </cell>
        </row>
        <row r="611">
          <cell r="D611" t="str">
            <v>7731562</v>
          </cell>
          <cell r="G611">
            <v>3</v>
          </cell>
          <cell r="H611">
            <v>3600</v>
          </cell>
        </row>
        <row r="612">
          <cell r="D612" t="str">
            <v>7731566</v>
          </cell>
          <cell r="G612">
            <v>1</v>
          </cell>
          <cell r="H612">
            <v>3300</v>
          </cell>
        </row>
        <row r="613">
          <cell r="D613" t="str">
            <v>7731569</v>
          </cell>
          <cell r="G613">
            <v>1</v>
          </cell>
          <cell r="H613">
            <v>1800</v>
          </cell>
        </row>
        <row r="614">
          <cell r="D614" t="str">
            <v>7731574</v>
          </cell>
          <cell r="G614">
            <v>2</v>
          </cell>
          <cell r="H614">
            <v>2000</v>
          </cell>
        </row>
        <row r="615">
          <cell r="D615" t="str">
            <v>7731571</v>
          </cell>
          <cell r="G615">
            <v>2</v>
          </cell>
          <cell r="H615">
            <v>2000</v>
          </cell>
        </row>
        <row r="616">
          <cell r="D616" t="str">
            <v>7731575</v>
          </cell>
          <cell r="G616">
            <v>1</v>
          </cell>
          <cell r="H616">
            <v>104536.36</v>
          </cell>
        </row>
        <row r="617">
          <cell r="D617" t="str">
            <v>7731551</v>
          </cell>
          <cell r="G617">
            <v>5</v>
          </cell>
          <cell r="H617">
            <v>22500</v>
          </cell>
        </row>
        <row r="618">
          <cell r="D618" t="str">
            <v>7731572</v>
          </cell>
          <cell r="G618">
            <v>4</v>
          </cell>
          <cell r="H618">
            <v>6000</v>
          </cell>
        </row>
        <row r="619">
          <cell r="D619" t="str">
            <v>7731577</v>
          </cell>
          <cell r="G619">
            <v>1</v>
          </cell>
          <cell r="H619">
            <v>88172.72</v>
          </cell>
        </row>
        <row r="620">
          <cell r="D620" t="str">
            <v>7731563</v>
          </cell>
          <cell r="G620">
            <v>4</v>
          </cell>
          <cell r="H620">
            <v>6545.44</v>
          </cell>
        </row>
        <row r="621">
          <cell r="D621" t="str">
            <v>7731556</v>
          </cell>
          <cell r="G621">
            <v>2</v>
          </cell>
          <cell r="H621">
            <v>2000</v>
          </cell>
        </row>
        <row r="622">
          <cell r="D622" t="str">
            <v>7731559</v>
          </cell>
          <cell r="G622">
            <v>1</v>
          </cell>
          <cell r="H622">
            <v>17729.09</v>
          </cell>
        </row>
        <row r="623">
          <cell r="D623" t="str">
            <v>7731552</v>
          </cell>
          <cell r="G623">
            <v>2</v>
          </cell>
          <cell r="H623">
            <v>1600</v>
          </cell>
        </row>
        <row r="624">
          <cell r="D624" t="str">
            <v>7731558</v>
          </cell>
          <cell r="G624">
            <v>2</v>
          </cell>
          <cell r="H624">
            <v>13684.36</v>
          </cell>
        </row>
        <row r="625">
          <cell r="D625" t="str">
            <v>7731568</v>
          </cell>
          <cell r="G625">
            <v>1</v>
          </cell>
          <cell r="H625">
            <v>2200</v>
          </cell>
        </row>
        <row r="626">
          <cell r="D626" t="str">
            <v>7731578</v>
          </cell>
          <cell r="G626">
            <v>6</v>
          </cell>
          <cell r="H626">
            <v>60000</v>
          </cell>
        </row>
        <row r="627">
          <cell r="D627" t="str">
            <v>7731580</v>
          </cell>
          <cell r="G627">
            <v>1</v>
          </cell>
          <cell r="H627">
            <v>90000</v>
          </cell>
        </row>
        <row r="628">
          <cell r="D628" t="str">
            <v>7731582</v>
          </cell>
          <cell r="G628">
            <v>1</v>
          </cell>
          <cell r="H628">
            <v>90000</v>
          </cell>
        </row>
        <row r="629">
          <cell r="D629" t="str">
            <v>7731583</v>
          </cell>
          <cell r="G629">
            <v>1</v>
          </cell>
          <cell r="H629">
            <v>130909</v>
          </cell>
        </row>
        <row r="630">
          <cell r="D630" t="str">
            <v>7731554</v>
          </cell>
          <cell r="G630">
            <v>5</v>
          </cell>
          <cell r="H630">
            <v>25000</v>
          </cell>
        </row>
        <row r="631">
          <cell r="D631" t="str">
            <v>7731557</v>
          </cell>
          <cell r="G631">
            <v>2</v>
          </cell>
          <cell r="H631">
            <v>8000</v>
          </cell>
        </row>
        <row r="632">
          <cell r="D632" t="str">
            <v>7731561</v>
          </cell>
          <cell r="G632">
            <v>2</v>
          </cell>
          <cell r="H632">
            <v>15430.54</v>
          </cell>
        </row>
        <row r="633">
          <cell r="D633" t="str">
            <v>7731570</v>
          </cell>
          <cell r="G633">
            <v>1</v>
          </cell>
          <cell r="H633">
            <v>3200</v>
          </cell>
        </row>
        <row r="634">
          <cell r="D634" t="str">
            <v>7731581</v>
          </cell>
          <cell r="G634">
            <v>1.7</v>
          </cell>
          <cell r="H634">
            <v>649090.90599999996</v>
          </cell>
        </row>
        <row r="635">
          <cell r="D635" t="str">
            <v>7731591</v>
          </cell>
          <cell r="G635">
            <v>3</v>
          </cell>
          <cell r="H635">
            <v>78000</v>
          </cell>
        </row>
        <row r="636">
          <cell r="D636" t="str">
            <v>7731587</v>
          </cell>
          <cell r="G636">
            <v>6</v>
          </cell>
          <cell r="H636">
            <v>804272.7</v>
          </cell>
        </row>
        <row r="637">
          <cell r="D637" t="str">
            <v>7731584</v>
          </cell>
          <cell r="G637">
            <v>50</v>
          </cell>
          <cell r="H637">
            <v>272727</v>
          </cell>
        </row>
        <row r="638">
          <cell r="D638" t="str">
            <v>7731592</v>
          </cell>
          <cell r="G638">
            <v>30</v>
          </cell>
          <cell r="H638">
            <v>409090.8</v>
          </cell>
        </row>
        <row r="639">
          <cell r="D639" t="str">
            <v>7731596</v>
          </cell>
          <cell r="G639">
            <v>150</v>
          </cell>
          <cell r="H639">
            <v>613635</v>
          </cell>
        </row>
        <row r="640">
          <cell r="D640" t="str">
            <v>7731590</v>
          </cell>
          <cell r="G640">
            <v>5</v>
          </cell>
          <cell r="H640">
            <v>227272.7</v>
          </cell>
        </row>
        <row r="641">
          <cell r="D641" t="str">
            <v>7731594</v>
          </cell>
          <cell r="G641">
            <v>3</v>
          </cell>
          <cell r="H641">
            <v>81818.16</v>
          </cell>
        </row>
        <row r="642">
          <cell r="D642" t="str">
            <v>7731589</v>
          </cell>
          <cell r="G642">
            <v>1</v>
          </cell>
          <cell r="H642">
            <v>193909.09</v>
          </cell>
        </row>
        <row r="643">
          <cell r="D643" t="str">
            <v>7731588</v>
          </cell>
          <cell r="G643">
            <v>9</v>
          </cell>
          <cell r="H643">
            <v>801818.1</v>
          </cell>
        </row>
        <row r="644">
          <cell r="D644" t="str">
            <v>7731597</v>
          </cell>
          <cell r="G644">
            <v>4</v>
          </cell>
          <cell r="H644">
            <v>109090.88</v>
          </cell>
        </row>
        <row r="645">
          <cell r="D645" t="str">
            <v>7731586</v>
          </cell>
          <cell r="G645">
            <v>18</v>
          </cell>
          <cell r="H645">
            <v>540000</v>
          </cell>
        </row>
        <row r="646">
          <cell r="D646" t="str">
            <v>7731593</v>
          </cell>
          <cell r="G646">
            <v>352</v>
          </cell>
          <cell r="H646">
            <v>1551999.68</v>
          </cell>
        </row>
        <row r="647">
          <cell r="D647" t="str">
            <v>7731585</v>
          </cell>
          <cell r="G647">
            <v>374.67</v>
          </cell>
          <cell r="H647">
            <v>510911.25209999998</v>
          </cell>
        </row>
        <row r="648">
          <cell r="D648" t="str">
            <v>7731595</v>
          </cell>
          <cell r="G648">
            <v>5</v>
          </cell>
          <cell r="H648">
            <v>272727.25</v>
          </cell>
        </row>
        <row r="649">
          <cell r="D649" t="str">
            <v>7731549</v>
          </cell>
          <cell r="G649">
            <v>4</v>
          </cell>
          <cell r="H649">
            <v>3636.36</v>
          </cell>
        </row>
        <row r="650">
          <cell r="D650" t="str">
            <v>7731549</v>
          </cell>
          <cell r="G650">
            <v>1</v>
          </cell>
          <cell r="H650">
            <v>901.17</v>
          </cell>
        </row>
        <row r="651">
          <cell r="D651" t="str">
            <v>7731599</v>
          </cell>
          <cell r="G651">
            <v>12</v>
          </cell>
          <cell r="H651">
            <v>6000</v>
          </cell>
        </row>
        <row r="652">
          <cell r="D652" t="str">
            <v>7731600</v>
          </cell>
          <cell r="G652">
            <v>3</v>
          </cell>
          <cell r="H652">
            <v>17727.27</v>
          </cell>
        </row>
        <row r="653">
          <cell r="D653" t="str">
            <v>7731601</v>
          </cell>
          <cell r="G653">
            <v>5</v>
          </cell>
          <cell r="H653">
            <v>3330.9</v>
          </cell>
        </row>
        <row r="654">
          <cell r="D654" t="str">
            <v>7731598</v>
          </cell>
          <cell r="G654">
            <v>30.02</v>
          </cell>
          <cell r="H654">
            <v>245617.9362</v>
          </cell>
        </row>
        <row r="655">
          <cell r="D655" t="str">
            <v>7731603</v>
          </cell>
          <cell r="G655">
            <v>17.02</v>
          </cell>
          <cell r="H655">
            <v>1957300</v>
          </cell>
        </row>
        <row r="656">
          <cell r="D656" t="str">
            <v>7731608</v>
          </cell>
          <cell r="G656">
            <v>4.3899999999999997</v>
          </cell>
          <cell r="H656">
            <v>417050</v>
          </cell>
        </row>
        <row r="657">
          <cell r="D657" t="str">
            <v>7731607</v>
          </cell>
          <cell r="G657">
            <v>6.3</v>
          </cell>
          <cell r="H657">
            <v>882000</v>
          </cell>
        </row>
        <row r="658">
          <cell r="D658" t="str">
            <v>7731606</v>
          </cell>
          <cell r="G658">
            <v>6</v>
          </cell>
          <cell r="H658">
            <v>210000</v>
          </cell>
        </row>
        <row r="659">
          <cell r="D659" t="str">
            <v>7731605</v>
          </cell>
          <cell r="G659">
            <v>14</v>
          </cell>
          <cell r="H659">
            <v>420000</v>
          </cell>
        </row>
        <row r="660">
          <cell r="D660" t="str">
            <v>7731606</v>
          </cell>
          <cell r="G660">
            <v>1</v>
          </cell>
          <cell r="H660">
            <v>34759.089999999997</v>
          </cell>
        </row>
        <row r="661">
          <cell r="D661" t="str">
            <v>7731604</v>
          </cell>
          <cell r="G661">
            <v>7.41</v>
          </cell>
          <cell r="H661">
            <v>481650</v>
          </cell>
        </row>
        <row r="662">
          <cell r="D662" t="str">
            <v>7731618</v>
          </cell>
          <cell r="G662">
            <v>2</v>
          </cell>
          <cell r="H662">
            <v>5040</v>
          </cell>
        </row>
        <row r="663">
          <cell r="D663" t="str">
            <v>7731628</v>
          </cell>
          <cell r="G663">
            <v>15</v>
          </cell>
          <cell r="H663">
            <v>54000</v>
          </cell>
        </row>
        <row r="664">
          <cell r="D664" t="str">
            <v>7731626</v>
          </cell>
          <cell r="G664">
            <v>126</v>
          </cell>
          <cell r="H664">
            <v>365400</v>
          </cell>
        </row>
        <row r="665">
          <cell r="D665" t="str">
            <v>7731632</v>
          </cell>
          <cell r="G665">
            <v>21</v>
          </cell>
          <cell r="H665">
            <v>142800</v>
          </cell>
        </row>
        <row r="666">
          <cell r="D666" t="str">
            <v>7731613</v>
          </cell>
          <cell r="G666">
            <v>1</v>
          </cell>
          <cell r="H666">
            <v>11250</v>
          </cell>
        </row>
        <row r="667">
          <cell r="D667" t="str">
            <v>7731619</v>
          </cell>
          <cell r="G667">
            <v>6.5</v>
          </cell>
          <cell r="H667">
            <v>11700</v>
          </cell>
        </row>
        <row r="668">
          <cell r="D668" t="str">
            <v>7731629</v>
          </cell>
          <cell r="G668">
            <v>23</v>
          </cell>
          <cell r="H668">
            <v>5750</v>
          </cell>
        </row>
        <row r="669">
          <cell r="D669" t="str">
            <v>7731616</v>
          </cell>
          <cell r="G669">
            <v>1</v>
          </cell>
          <cell r="H669">
            <v>9720</v>
          </cell>
        </row>
        <row r="670">
          <cell r="D670" t="str">
            <v>7731630</v>
          </cell>
          <cell r="G670">
            <v>3</v>
          </cell>
          <cell r="H670">
            <v>66000</v>
          </cell>
        </row>
        <row r="671">
          <cell r="D671" t="str">
            <v>7731612</v>
          </cell>
          <cell r="G671">
            <v>11</v>
          </cell>
          <cell r="H671">
            <v>64350</v>
          </cell>
        </row>
        <row r="672">
          <cell r="D672" t="str">
            <v>7731625</v>
          </cell>
          <cell r="G672">
            <v>30</v>
          </cell>
          <cell r="H672">
            <v>84000</v>
          </cell>
        </row>
        <row r="673">
          <cell r="D673" t="str">
            <v>7731623</v>
          </cell>
          <cell r="G673">
            <v>100</v>
          </cell>
          <cell r="H673">
            <v>25000</v>
          </cell>
        </row>
        <row r="674">
          <cell r="D674" t="str">
            <v>7731611</v>
          </cell>
          <cell r="G674">
            <v>20</v>
          </cell>
          <cell r="H674">
            <v>18000</v>
          </cell>
        </row>
        <row r="675">
          <cell r="D675" t="str">
            <v>7731622</v>
          </cell>
          <cell r="G675">
            <v>3.75</v>
          </cell>
          <cell r="H675">
            <v>18562.5</v>
          </cell>
        </row>
        <row r="676">
          <cell r="D676" t="str">
            <v>7731634</v>
          </cell>
          <cell r="G676">
            <v>5.35</v>
          </cell>
          <cell r="H676">
            <v>24075</v>
          </cell>
        </row>
        <row r="677">
          <cell r="D677" t="str">
            <v>7731615</v>
          </cell>
          <cell r="G677">
            <v>30</v>
          </cell>
          <cell r="H677">
            <v>6750</v>
          </cell>
        </row>
        <row r="678">
          <cell r="D678" t="str">
            <v>7731624</v>
          </cell>
          <cell r="G678">
            <v>110</v>
          </cell>
          <cell r="H678">
            <v>544500</v>
          </cell>
        </row>
        <row r="679">
          <cell r="D679" t="str">
            <v>7731610</v>
          </cell>
          <cell r="G679">
            <v>15</v>
          </cell>
          <cell r="H679">
            <v>47250</v>
          </cell>
        </row>
        <row r="680">
          <cell r="D680" t="str">
            <v>7731635</v>
          </cell>
          <cell r="G680">
            <v>4</v>
          </cell>
          <cell r="H680">
            <v>19800</v>
          </cell>
        </row>
        <row r="681">
          <cell r="D681" t="str">
            <v>7731617</v>
          </cell>
          <cell r="G681">
            <v>2</v>
          </cell>
          <cell r="H681">
            <v>6930</v>
          </cell>
        </row>
        <row r="682">
          <cell r="D682" t="str">
            <v>7731621</v>
          </cell>
          <cell r="G682">
            <v>80</v>
          </cell>
          <cell r="H682">
            <v>201600</v>
          </cell>
        </row>
        <row r="683">
          <cell r="D683" t="str">
            <v>7731627</v>
          </cell>
          <cell r="G683">
            <v>200</v>
          </cell>
          <cell r="H683">
            <v>18000</v>
          </cell>
        </row>
        <row r="684">
          <cell r="D684" t="str">
            <v>7731636</v>
          </cell>
          <cell r="G684">
            <v>13</v>
          </cell>
          <cell r="H684">
            <v>9750</v>
          </cell>
        </row>
        <row r="685">
          <cell r="D685" t="str">
            <v>7731620</v>
          </cell>
          <cell r="G685">
            <v>450</v>
          </cell>
          <cell r="H685">
            <v>157500</v>
          </cell>
        </row>
        <row r="686">
          <cell r="D686" t="str">
            <v>7731614</v>
          </cell>
          <cell r="G686">
            <v>5</v>
          </cell>
          <cell r="H686">
            <v>15750</v>
          </cell>
        </row>
        <row r="687">
          <cell r="D687" t="str">
            <v>7731631</v>
          </cell>
          <cell r="G687">
            <v>28</v>
          </cell>
          <cell r="H687">
            <v>106400</v>
          </cell>
        </row>
        <row r="688">
          <cell r="D688" t="str">
            <v>7731609</v>
          </cell>
          <cell r="G688">
            <v>4</v>
          </cell>
          <cell r="H688">
            <v>13680</v>
          </cell>
        </row>
        <row r="689">
          <cell r="D689" t="str">
            <v>7731633</v>
          </cell>
          <cell r="G689">
            <v>2</v>
          </cell>
          <cell r="H689">
            <v>13000</v>
          </cell>
        </row>
        <row r="690">
          <cell r="D690" t="str">
            <v>7731661</v>
          </cell>
          <cell r="G690">
            <v>1</v>
          </cell>
          <cell r="H690">
            <v>45000</v>
          </cell>
        </row>
        <row r="691">
          <cell r="D691" t="str">
            <v>7731656</v>
          </cell>
          <cell r="G691">
            <v>2</v>
          </cell>
          <cell r="H691">
            <v>5000</v>
          </cell>
        </row>
        <row r="692">
          <cell r="D692" t="str">
            <v>7731657</v>
          </cell>
          <cell r="G692">
            <v>1</v>
          </cell>
          <cell r="H692">
            <v>4450</v>
          </cell>
        </row>
        <row r="693">
          <cell r="D693" t="str">
            <v>7731654</v>
          </cell>
          <cell r="G693">
            <v>3</v>
          </cell>
          <cell r="H693">
            <v>96000</v>
          </cell>
        </row>
        <row r="694">
          <cell r="D694" t="str">
            <v>7731655</v>
          </cell>
          <cell r="G694">
            <v>4</v>
          </cell>
          <cell r="H694">
            <v>12000</v>
          </cell>
        </row>
        <row r="695">
          <cell r="D695" t="str">
            <v>7731637</v>
          </cell>
          <cell r="G695">
            <v>1</v>
          </cell>
          <cell r="H695">
            <v>172727.27</v>
          </cell>
        </row>
        <row r="696">
          <cell r="D696" t="str">
            <v>7731639</v>
          </cell>
          <cell r="G696">
            <v>2</v>
          </cell>
          <cell r="H696">
            <v>40000</v>
          </cell>
        </row>
        <row r="697">
          <cell r="D697" t="str">
            <v>7731642</v>
          </cell>
          <cell r="G697">
            <v>1</v>
          </cell>
          <cell r="H697">
            <v>20003.810000000001</v>
          </cell>
        </row>
        <row r="698">
          <cell r="D698" t="str">
            <v>7731638</v>
          </cell>
          <cell r="G698">
            <v>8</v>
          </cell>
          <cell r="H698">
            <v>123636.32</v>
          </cell>
        </row>
        <row r="699">
          <cell r="D699" t="str">
            <v>7731640</v>
          </cell>
          <cell r="G699">
            <v>1</v>
          </cell>
          <cell r="H699">
            <v>33600</v>
          </cell>
        </row>
        <row r="700">
          <cell r="D700" t="str">
            <v>7731641</v>
          </cell>
          <cell r="G700">
            <v>690</v>
          </cell>
          <cell r="H700">
            <v>175632.6</v>
          </cell>
        </row>
        <row r="701">
          <cell r="D701" t="str">
            <v>7731642</v>
          </cell>
          <cell r="G701">
            <v>1</v>
          </cell>
          <cell r="H701">
            <v>20000</v>
          </cell>
        </row>
        <row r="702">
          <cell r="D702" t="str">
            <v>7731643</v>
          </cell>
          <cell r="G702">
            <v>1</v>
          </cell>
          <cell r="H702">
            <v>17878.75</v>
          </cell>
        </row>
        <row r="703">
          <cell r="D703" t="str">
            <v>7731643</v>
          </cell>
          <cell r="G703">
            <v>5</v>
          </cell>
          <cell r="H703">
            <v>89394.25</v>
          </cell>
        </row>
        <row r="704">
          <cell r="D704" t="str">
            <v>7731644</v>
          </cell>
          <cell r="G704">
            <v>10.16</v>
          </cell>
          <cell r="H704">
            <v>858144.08</v>
          </cell>
        </row>
        <row r="705">
          <cell r="D705" t="str">
            <v>7731645</v>
          </cell>
          <cell r="G705">
            <v>1</v>
          </cell>
          <cell r="H705">
            <v>29564.32</v>
          </cell>
        </row>
        <row r="706">
          <cell r="D706" t="str">
            <v>7731645</v>
          </cell>
          <cell r="G706">
            <v>1</v>
          </cell>
          <cell r="H706">
            <v>29564.33</v>
          </cell>
        </row>
        <row r="707">
          <cell r="D707" t="str">
            <v>7731659</v>
          </cell>
          <cell r="G707">
            <v>31</v>
          </cell>
          <cell r="H707">
            <v>984557.21</v>
          </cell>
        </row>
        <row r="708">
          <cell r="D708" t="str">
            <v>7731658</v>
          </cell>
          <cell r="G708">
            <v>280</v>
          </cell>
          <cell r="H708">
            <v>4804441.5999999996</v>
          </cell>
        </row>
        <row r="709">
          <cell r="D709" t="str">
            <v>7731647</v>
          </cell>
          <cell r="G709">
            <v>1120</v>
          </cell>
          <cell r="H709">
            <v>14782902.4</v>
          </cell>
        </row>
        <row r="710">
          <cell r="D710" t="str">
            <v>7731648</v>
          </cell>
          <cell r="G710">
            <v>1237</v>
          </cell>
          <cell r="H710">
            <v>1795072.55</v>
          </cell>
        </row>
        <row r="711">
          <cell r="D711" t="str">
            <v>7731659</v>
          </cell>
          <cell r="G711">
            <v>1</v>
          </cell>
          <cell r="H711">
            <v>31760.09</v>
          </cell>
        </row>
        <row r="712">
          <cell r="D712" t="str">
            <v>7731651</v>
          </cell>
          <cell r="G712">
            <v>85</v>
          </cell>
          <cell r="H712">
            <v>367200</v>
          </cell>
        </row>
        <row r="713">
          <cell r="D713" t="str">
            <v>7731653</v>
          </cell>
          <cell r="G713">
            <v>10</v>
          </cell>
          <cell r="H713">
            <v>31500</v>
          </cell>
        </row>
        <row r="714">
          <cell r="D714" t="str">
            <v>7731652</v>
          </cell>
          <cell r="G714">
            <v>3</v>
          </cell>
          <cell r="H714">
            <v>12150</v>
          </cell>
        </row>
        <row r="715">
          <cell r="D715" t="str">
            <v>773398</v>
          </cell>
          <cell r="G715">
            <v>1</v>
          </cell>
          <cell r="H715">
            <v>20000</v>
          </cell>
        </row>
        <row r="716">
          <cell r="D716" t="str">
            <v>7731660</v>
          </cell>
          <cell r="G716">
            <v>1</v>
          </cell>
          <cell r="H716">
            <v>440709.09</v>
          </cell>
        </row>
        <row r="717">
          <cell r="D717" t="str">
            <v>7731670</v>
          </cell>
          <cell r="G717">
            <v>1</v>
          </cell>
          <cell r="H717">
            <v>35000</v>
          </cell>
        </row>
        <row r="718">
          <cell r="D718" t="str">
            <v>7731672</v>
          </cell>
          <cell r="G718">
            <v>36</v>
          </cell>
          <cell r="H718">
            <v>3420000</v>
          </cell>
        </row>
        <row r="719">
          <cell r="D719" t="str">
            <v>7731673</v>
          </cell>
          <cell r="G719">
            <v>4</v>
          </cell>
          <cell r="H719">
            <v>472727.24</v>
          </cell>
        </row>
        <row r="720">
          <cell r="D720" t="str">
            <v>7731673</v>
          </cell>
          <cell r="G720">
            <v>1</v>
          </cell>
          <cell r="H720">
            <v>118218.12</v>
          </cell>
        </row>
        <row r="721">
          <cell r="D721" t="str">
            <v>7731671</v>
          </cell>
          <cell r="G721">
            <v>2</v>
          </cell>
          <cell r="H721">
            <v>60000</v>
          </cell>
        </row>
        <row r="722">
          <cell r="D722" t="str">
            <v>7731669</v>
          </cell>
          <cell r="G722">
            <v>3.6</v>
          </cell>
          <cell r="H722">
            <v>414000</v>
          </cell>
        </row>
        <row r="723">
          <cell r="D723" t="str">
            <v>7731671</v>
          </cell>
          <cell r="G723">
            <v>3</v>
          </cell>
          <cell r="H723">
            <v>90000</v>
          </cell>
        </row>
        <row r="724">
          <cell r="D724" t="str">
            <v>7731670</v>
          </cell>
          <cell r="G724">
            <v>2</v>
          </cell>
          <cell r="H724">
            <v>70000</v>
          </cell>
        </row>
        <row r="725">
          <cell r="D725" t="str">
            <v>7731671</v>
          </cell>
          <cell r="G725">
            <v>1</v>
          </cell>
          <cell r="H725">
            <v>30391</v>
          </cell>
        </row>
        <row r="726">
          <cell r="D726" t="str">
            <v>7731669</v>
          </cell>
          <cell r="G726">
            <v>6.28</v>
          </cell>
          <cell r="H726">
            <v>722200</v>
          </cell>
        </row>
        <row r="727">
          <cell r="D727" t="str">
            <v>7731669</v>
          </cell>
          <cell r="G727">
            <v>2.9</v>
          </cell>
          <cell r="H727">
            <v>333500</v>
          </cell>
        </row>
        <row r="728">
          <cell r="D728" t="str">
            <v>7731670</v>
          </cell>
          <cell r="G728">
            <v>1</v>
          </cell>
          <cell r="H728">
            <v>35000</v>
          </cell>
        </row>
        <row r="729">
          <cell r="D729" t="str">
            <v>7731671</v>
          </cell>
          <cell r="G729">
            <v>1</v>
          </cell>
          <cell r="H729">
            <v>30200</v>
          </cell>
        </row>
        <row r="730">
          <cell r="D730" t="str">
            <v>7731674</v>
          </cell>
          <cell r="G730">
            <v>1</v>
          </cell>
          <cell r="H730">
            <v>7469272.7300000004</v>
          </cell>
        </row>
        <row r="731">
          <cell r="D731" t="str">
            <v>7731675</v>
          </cell>
          <cell r="G731">
            <v>1</v>
          </cell>
          <cell r="H731">
            <v>2454545.4500000002</v>
          </cell>
        </row>
        <row r="732">
          <cell r="D732" t="str">
            <v>7731666</v>
          </cell>
          <cell r="G732">
            <v>1</v>
          </cell>
          <cell r="H732">
            <v>2000</v>
          </cell>
        </row>
        <row r="733">
          <cell r="D733" t="str">
            <v>7731664</v>
          </cell>
          <cell r="G733">
            <v>1</v>
          </cell>
          <cell r="H733">
            <v>1500</v>
          </cell>
        </row>
        <row r="734">
          <cell r="D734" t="str">
            <v>7731668</v>
          </cell>
          <cell r="G734">
            <v>60</v>
          </cell>
          <cell r="H734">
            <v>33000</v>
          </cell>
        </row>
        <row r="735">
          <cell r="D735" t="str">
            <v>7731662</v>
          </cell>
          <cell r="G735">
            <v>3</v>
          </cell>
          <cell r="H735">
            <v>4500</v>
          </cell>
        </row>
        <row r="736">
          <cell r="D736" t="str">
            <v>7731667</v>
          </cell>
          <cell r="G736">
            <v>1.5</v>
          </cell>
          <cell r="H736">
            <v>1500</v>
          </cell>
        </row>
        <row r="737">
          <cell r="D737" t="str">
            <v>7731663</v>
          </cell>
          <cell r="G737">
            <v>1</v>
          </cell>
          <cell r="H737">
            <v>1000</v>
          </cell>
        </row>
        <row r="738">
          <cell r="D738" t="str">
            <v>7731665</v>
          </cell>
          <cell r="G738">
            <v>2</v>
          </cell>
          <cell r="H738">
            <v>1000</v>
          </cell>
        </row>
        <row r="739">
          <cell r="D739" t="str">
            <v>7731678</v>
          </cell>
          <cell r="G739">
            <v>2</v>
          </cell>
          <cell r="H739">
            <v>13500</v>
          </cell>
        </row>
        <row r="740">
          <cell r="D740" t="str">
            <v>7731676</v>
          </cell>
          <cell r="G740">
            <v>5</v>
          </cell>
          <cell r="H740">
            <v>15750</v>
          </cell>
        </row>
        <row r="741">
          <cell r="D741" t="str">
            <v>7731679</v>
          </cell>
          <cell r="G741">
            <v>2</v>
          </cell>
          <cell r="H741">
            <v>6300</v>
          </cell>
        </row>
        <row r="742">
          <cell r="D742" t="str">
            <v>7731681</v>
          </cell>
          <cell r="G742">
            <v>2</v>
          </cell>
          <cell r="H742">
            <v>9000</v>
          </cell>
        </row>
        <row r="743">
          <cell r="D743" t="str">
            <v>7731677</v>
          </cell>
          <cell r="G743">
            <v>2</v>
          </cell>
          <cell r="H743">
            <v>18000</v>
          </cell>
        </row>
        <row r="744">
          <cell r="D744" t="str">
            <v>7731680</v>
          </cell>
          <cell r="G744">
            <v>6</v>
          </cell>
          <cell r="H744">
            <v>5400</v>
          </cell>
        </row>
        <row r="745">
          <cell r="D745" t="str">
            <v>7731682</v>
          </cell>
          <cell r="G745">
            <v>5</v>
          </cell>
          <cell r="H745">
            <v>4500</v>
          </cell>
        </row>
        <row r="746">
          <cell r="D746" t="str">
            <v>7731684</v>
          </cell>
          <cell r="G746">
            <v>3</v>
          </cell>
          <cell r="H746">
            <v>7500</v>
          </cell>
        </row>
        <row r="747">
          <cell r="D747" t="str">
            <v>7731685</v>
          </cell>
          <cell r="G747">
            <v>3</v>
          </cell>
          <cell r="H747">
            <v>3000</v>
          </cell>
        </row>
        <row r="748">
          <cell r="D748" t="str">
            <v>7731683</v>
          </cell>
          <cell r="G748">
            <v>5</v>
          </cell>
          <cell r="H748">
            <v>22500</v>
          </cell>
        </row>
        <row r="749">
          <cell r="D749" t="str">
            <v>7731687</v>
          </cell>
          <cell r="G749">
            <v>8</v>
          </cell>
          <cell r="H749">
            <v>18000</v>
          </cell>
        </row>
        <row r="750">
          <cell r="D750" t="str">
            <v>7731688</v>
          </cell>
          <cell r="G750">
            <v>15</v>
          </cell>
          <cell r="H750">
            <v>2700</v>
          </cell>
        </row>
        <row r="751">
          <cell r="D751" t="str">
            <v>7731686</v>
          </cell>
          <cell r="G751">
            <v>6</v>
          </cell>
          <cell r="H751">
            <v>24300</v>
          </cell>
        </row>
        <row r="752">
          <cell r="D752" t="str">
            <v>7731695</v>
          </cell>
          <cell r="G752">
            <v>3</v>
          </cell>
          <cell r="H752">
            <v>3039</v>
          </cell>
        </row>
        <row r="753">
          <cell r="D753" t="str">
            <v>7731694</v>
          </cell>
          <cell r="G753">
            <v>6</v>
          </cell>
          <cell r="H753">
            <v>8100</v>
          </cell>
        </row>
        <row r="754">
          <cell r="D754" t="str">
            <v>7731690</v>
          </cell>
          <cell r="G754">
            <v>8</v>
          </cell>
          <cell r="H754">
            <v>18000</v>
          </cell>
        </row>
        <row r="755">
          <cell r="D755" t="str">
            <v>7731691</v>
          </cell>
          <cell r="G755">
            <v>100</v>
          </cell>
          <cell r="H755">
            <v>9000</v>
          </cell>
        </row>
        <row r="756">
          <cell r="D756" t="str">
            <v>7731693</v>
          </cell>
          <cell r="G756">
            <v>6</v>
          </cell>
          <cell r="H756">
            <v>5400</v>
          </cell>
        </row>
        <row r="757">
          <cell r="D757" t="str">
            <v>7731692</v>
          </cell>
          <cell r="G757">
            <v>1</v>
          </cell>
          <cell r="H757">
            <v>5850</v>
          </cell>
        </row>
        <row r="758">
          <cell r="D758" t="str">
            <v>7731689</v>
          </cell>
          <cell r="G758">
            <v>3</v>
          </cell>
          <cell r="H758">
            <v>9450</v>
          </cell>
        </row>
        <row r="759">
          <cell r="D759" t="str">
            <v>7731695</v>
          </cell>
          <cell r="G759">
            <v>1</v>
          </cell>
          <cell r="H759">
            <v>1011</v>
          </cell>
        </row>
        <row r="760">
          <cell r="D760" t="str">
            <v>7731697</v>
          </cell>
          <cell r="G760">
            <v>467</v>
          </cell>
          <cell r="H760">
            <v>609435</v>
          </cell>
        </row>
        <row r="761">
          <cell r="D761" t="str">
            <v>7731707</v>
          </cell>
          <cell r="G761">
            <v>1</v>
          </cell>
          <cell r="H761">
            <v>22222.22</v>
          </cell>
        </row>
        <row r="762">
          <cell r="D762" t="str">
            <v>7731696</v>
          </cell>
          <cell r="G762">
            <v>7</v>
          </cell>
          <cell r="H762">
            <v>69300</v>
          </cell>
        </row>
        <row r="763">
          <cell r="D763" t="str">
            <v>7731699</v>
          </cell>
          <cell r="G763">
            <v>10</v>
          </cell>
          <cell r="H763">
            <v>9000</v>
          </cell>
        </row>
        <row r="764">
          <cell r="D764" t="str">
            <v>7731698</v>
          </cell>
          <cell r="G764">
            <v>11</v>
          </cell>
          <cell r="H764">
            <v>34650</v>
          </cell>
        </row>
        <row r="765">
          <cell r="D765" t="str">
            <v>7731705</v>
          </cell>
          <cell r="G765">
            <v>10</v>
          </cell>
          <cell r="H765">
            <v>10000</v>
          </cell>
        </row>
        <row r="766">
          <cell r="D766" t="str">
            <v>7731702</v>
          </cell>
          <cell r="G766">
            <v>16</v>
          </cell>
          <cell r="H766">
            <v>12800</v>
          </cell>
        </row>
        <row r="767">
          <cell r="D767" t="str">
            <v>7731707</v>
          </cell>
          <cell r="G767">
            <v>1</v>
          </cell>
          <cell r="H767">
            <v>22222.22</v>
          </cell>
        </row>
        <row r="768">
          <cell r="D768" t="str">
            <v>7731706</v>
          </cell>
          <cell r="G768">
            <v>3</v>
          </cell>
          <cell r="H768">
            <v>11100</v>
          </cell>
        </row>
        <row r="769">
          <cell r="D769" t="str">
            <v>7731704</v>
          </cell>
          <cell r="G769">
            <v>40</v>
          </cell>
          <cell r="H769">
            <v>112000</v>
          </cell>
        </row>
        <row r="770">
          <cell r="D770" t="str">
            <v>7731701</v>
          </cell>
          <cell r="G770">
            <v>16</v>
          </cell>
          <cell r="H770">
            <v>19200</v>
          </cell>
        </row>
        <row r="771">
          <cell r="D771" t="str">
            <v>7731700</v>
          </cell>
          <cell r="G771">
            <v>55</v>
          </cell>
          <cell r="H771">
            <v>247500</v>
          </cell>
        </row>
        <row r="772">
          <cell r="D772" t="str">
            <v>7731703</v>
          </cell>
          <cell r="G772">
            <v>2</v>
          </cell>
          <cell r="H772">
            <v>7000</v>
          </cell>
        </row>
        <row r="773">
          <cell r="D773" t="str">
            <v>7310279</v>
          </cell>
          <cell r="G773">
            <v>1</v>
          </cell>
          <cell r="H773">
            <v>62892.31</v>
          </cell>
        </row>
      </sheetData>
      <sheetData sheetId="3"/>
      <sheetData sheetId="4"/>
      <sheetData sheetId="5">
        <row r="2">
          <cell r="C2" t="str">
            <v>7731431</v>
          </cell>
          <cell r="F2">
            <v>3.8</v>
          </cell>
        </row>
        <row r="3">
          <cell r="C3" t="str">
            <v>7731432</v>
          </cell>
          <cell r="F3">
            <v>2</v>
          </cell>
        </row>
        <row r="4">
          <cell r="C4" t="str">
            <v>7731433</v>
          </cell>
          <cell r="F4">
            <v>3</v>
          </cell>
        </row>
        <row r="5">
          <cell r="C5" t="str">
            <v>7731434</v>
          </cell>
          <cell r="F5">
            <v>7.18</v>
          </cell>
        </row>
        <row r="6">
          <cell r="C6" t="str">
            <v>7731432</v>
          </cell>
          <cell r="F6">
            <v>4</v>
          </cell>
        </row>
        <row r="7">
          <cell r="C7" t="str">
            <v>7731435</v>
          </cell>
          <cell r="F7">
            <v>1.6</v>
          </cell>
        </row>
        <row r="8">
          <cell r="C8" t="str">
            <v>7731436</v>
          </cell>
          <cell r="F8">
            <v>105</v>
          </cell>
        </row>
        <row r="9">
          <cell r="C9" t="str">
            <v>7731437</v>
          </cell>
          <cell r="F9">
            <v>4</v>
          </cell>
        </row>
        <row r="10">
          <cell r="C10" t="str">
            <v>7731438</v>
          </cell>
          <cell r="F10">
            <v>4</v>
          </cell>
        </row>
        <row r="11">
          <cell r="C11" t="str">
            <v>7731439</v>
          </cell>
          <cell r="F11">
            <v>1</v>
          </cell>
        </row>
        <row r="12">
          <cell r="C12" t="str">
            <v>7731440</v>
          </cell>
          <cell r="F12">
            <v>12</v>
          </cell>
        </row>
        <row r="13">
          <cell r="C13" t="str">
            <v>7731441</v>
          </cell>
          <cell r="F13">
            <v>6</v>
          </cell>
        </row>
        <row r="14">
          <cell r="C14" t="str">
            <v>7731442</v>
          </cell>
          <cell r="F14">
            <v>55</v>
          </cell>
        </row>
        <row r="15">
          <cell r="C15" t="str">
            <v>7731443</v>
          </cell>
          <cell r="F15">
            <v>86</v>
          </cell>
        </row>
        <row r="16">
          <cell r="C16" t="str">
            <v>7731444</v>
          </cell>
          <cell r="F16">
            <v>84</v>
          </cell>
        </row>
        <row r="17">
          <cell r="C17" t="str">
            <v>7731445</v>
          </cell>
          <cell r="F17">
            <v>20</v>
          </cell>
        </row>
        <row r="18">
          <cell r="C18" t="str">
            <v>7731446</v>
          </cell>
          <cell r="F18">
            <v>5</v>
          </cell>
        </row>
        <row r="19">
          <cell r="C19" t="str">
            <v>7731447</v>
          </cell>
          <cell r="F19">
            <v>20</v>
          </cell>
        </row>
        <row r="20">
          <cell r="C20" t="str">
            <v>7731448</v>
          </cell>
          <cell r="F20">
            <v>2</v>
          </cell>
        </row>
        <row r="21">
          <cell r="C21" t="str">
            <v>7731449</v>
          </cell>
          <cell r="F21">
            <v>5</v>
          </cell>
        </row>
        <row r="22">
          <cell r="C22" t="str">
            <v>7731450</v>
          </cell>
          <cell r="F22">
            <v>4</v>
          </cell>
        </row>
        <row r="23">
          <cell r="C23" t="str">
            <v>7731451</v>
          </cell>
          <cell r="F23">
            <v>1</v>
          </cell>
        </row>
        <row r="24">
          <cell r="C24" t="str">
            <v>7731452</v>
          </cell>
          <cell r="F24">
            <v>20</v>
          </cell>
        </row>
        <row r="25">
          <cell r="C25" t="str">
            <v>7731453</v>
          </cell>
          <cell r="F25">
            <v>1</v>
          </cell>
        </row>
        <row r="26">
          <cell r="C26" t="str">
            <v>7731454</v>
          </cell>
          <cell r="F26">
            <v>1</v>
          </cell>
        </row>
        <row r="27">
          <cell r="C27" t="str">
            <v>7731455</v>
          </cell>
          <cell r="F27">
            <v>18</v>
          </cell>
        </row>
        <row r="28">
          <cell r="C28" t="str">
            <v>7731435</v>
          </cell>
          <cell r="F28">
            <v>3</v>
          </cell>
        </row>
        <row r="29">
          <cell r="C29" t="str">
            <v>7731456</v>
          </cell>
          <cell r="F29">
            <v>40</v>
          </cell>
        </row>
        <row r="30">
          <cell r="C30" t="str">
            <v>7731457</v>
          </cell>
          <cell r="F30">
            <v>10</v>
          </cell>
        </row>
        <row r="31">
          <cell r="C31" t="str">
            <v>773202</v>
          </cell>
          <cell r="F31">
            <v>3</v>
          </cell>
        </row>
        <row r="32">
          <cell r="C32" t="str">
            <v>773203</v>
          </cell>
          <cell r="F32">
            <v>1</v>
          </cell>
        </row>
        <row r="33">
          <cell r="C33" t="str">
            <v>773204</v>
          </cell>
          <cell r="F33">
            <v>1</v>
          </cell>
        </row>
        <row r="34">
          <cell r="C34" t="str">
            <v>7731436</v>
          </cell>
          <cell r="F34">
            <v>90</v>
          </cell>
        </row>
        <row r="35">
          <cell r="C35" t="str">
            <v>7731413</v>
          </cell>
          <cell r="F35">
            <v>36</v>
          </cell>
        </row>
        <row r="36">
          <cell r="C36" t="str">
            <v>7731423</v>
          </cell>
          <cell r="F36">
            <v>4</v>
          </cell>
        </row>
        <row r="37">
          <cell r="C37" t="str">
            <v>773247</v>
          </cell>
          <cell r="F37">
            <v>36</v>
          </cell>
        </row>
        <row r="38">
          <cell r="C38" t="str">
            <v>773205</v>
          </cell>
          <cell r="F38">
            <v>84</v>
          </cell>
        </row>
        <row r="39">
          <cell r="C39" t="str">
            <v>773206</v>
          </cell>
          <cell r="F39">
            <v>79</v>
          </cell>
        </row>
        <row r="40">
          <cell r="C40" t="str">
            <v>773207</v>
          </cell>
          <cell r="F40">
            <v>45.6</v>
          </cell>
        </row>
        <row r="41">
          <cell r="C41" t="str">
            <v>773208</v>
          </cell>
          <cell r="F41">
            <v>74</v>
          </cell>
        </row>
        <row r="42">
          <cell r="C42" t="str">
            <v>773209</v>
          </cell>
          <cell r="F42">
            <v>33</v>
          </cell>
        </row>
        <row r="43">
          <cell r="C43" t="str">
            <v>773210</v>
          </cell>
          <cell r="F43">
            <v>72.7</v>
          </cell>
        </row>
        <row r="44">
          <cell r="C44" t="str">
            <v>773211</v>
          </cell>
          <cell r="F44">
            <v>16</v>
          </cell>
        </row>
        <row r="45">
          <cell r="C45" t="str">
            <v>773212</v>
          </cell>
          <cell r="F45">
            <v>44.4</v>
          </cell>
        </row>
        <row r="46">
          <cell r="C46" t="str">
            <v>773213</v>
          </cell>
          <cell r="F46">
            <v>16</v>
          </cell>
        </row>
        <row r="47">
          <cell r="C47" t="str">
            <v>773214</v>
          </cell>
          <cell r="F47">
            <v>60</v>
          </cell>
        </row>
        <row r="48">
          <cell r="C48" t="str">
            <v>773215</v>
          </cell>
          <cell r="F48">
            <v>16</v>
          </cell>
        </row>
        <row r="49">
          <cell r="C49" t="str">
            <v>773216</v>
          </cell>
          <cell r="F49">
            <v>1</v>
          </cell>
        </row>
        <row r="50">
          <cell r="C50" t="str">
            <v>773217</v>
          </cell>
          <cell r="F50">
            <v>1</v>
          </cell>
        </row>
        <row r="51">
          <cell r="C51" t="str">
            <v>773218</v>
          </cell>
          <cell r="F51">
            <v>4</v>
          </cell>
        </row>
        <row r="52">
          <cell r="C52" t="str">
            <v>773219</v>
          </cell>
          <cell r="F52">
            <v>1</v>
          </cell>
        </row>
        <row r="53">
          <cell r="C53" t="str">
            <v>773220</v>
          </cell>
          <cell r="F53">
            <v>2</v>
          </cell>
        </row>
        <row r="54">
          <cell r="C54" t="str">
            <v>773221</v>
          </cell>
          <cell r="F54">
            <v>6</v>
          </cell>
        </row>
        <row r="55">
          <cell r="C55" t="str">
            <v>773222</v>
          </cell>
          <cell r="F55">
            <v>2</v>
          </cell>
        </row>
        <row r="56">
          <cell r="C56" t="str">
            <v>773223</v>
          </cell>
          <cell r="F56">
            <v>1</v>
          </cell>
        </row>
        <row r="57">
          <cell r="C57" t="str">
            <v>773224</v>
          </cell>
          <cell r="F57">
            <v>4</v>
          </cell>
        </row>
        <row r="58">
          <cell r="C58" t="str">
            <v>773225</v>
          </cell>
          <cell r="F58">
            <v>1</v>
          </cell>
        </row>
        <row r="59">
          <cell r="C59" t="str">
            <v>773226</v>
          </cell>
          <cell r="F59">
            <v>4</v>
          </cell>
        </row>
        <row r="60">
          <cell r="C60" t="str">
            <v>773227</v>
          </cell>
          <cell r="F60">
            <v>6</v>
          </cell>
        </row>
        <row r="61">
          <cell r="C61" t="str">
            <v>773228</v>
          </cell>
          <cell r="F61">
            <v>30</v>
          </cell>
        </row>
        <row r="62">
          <cell r="C62" t="str">
            <v>773229</v>
          </cell>
          <cell r="F62">
            <v>1</v>
          </cell>
        </row>
        <row r="63">
          <cell r="C63" t="str">
            <v>773230</v>
          </cell>
          <cell r="F63">
            <v>1</v>
          </cell>
        </row>
        <row r="64">
          <cell r="C64" t="str">
            <v>773231</v>
          </cell>
          <cell r="F64">
            <v>2</v>
          </cell>
        </row>
        <row r="65">
          <cell r="C65" t="str">
            <v>773232</v>
          </cell>
          <cell r="F65">
            <v>4</v>
          </cell>
        </row>
        <row r="66">
          <cell r="C66" t="str">
            <v>773233</v>
          </cell>
          <cell r="F66">
            <v>1</v>
          </cell>
        </row>
        <row r="67">
          <cell r="C67" t="str">
            <v>773234</v>
          </cell>
          <cell r="F67">
            <v>65</v>
          </cell>
        </row>
        <row r="68">
          <cell r="C68" t="str">
            <v>773235</v>
          </cell>
          <cell r="F68">
            <v>55.2</v>
          </cell>
        </row>
        <row r="69">
          <cell r="C69" t="str">
            <v>773236</v>
          </cell>
          <cell r="F69">
            <v>1100</v>
          </cell>
        </row>
        <row r="70">
          <cell r="C70" t="str">
            <v>773237</v>
          </cell>
          <cell r="F70">
            <v>0.4</v>
          </cell>
        </row>
        <row r="71">
          <cell r="C71" t="str">
            <v>773238</v>
          </cell>
          <cell r="F71">
            <v>25</v>
          </cell>
        </row>
        <row r="72">
          <cell r="C72" t="str">
            <v>773239</v>
          </cell>
          <cell r="F72">
            <v>3.5</v>
          </cell>
        </row>
        <row r="73">
          <cell r="C73" t="str">
            <v>773240</v>
          </cell>
          <cell r="F73">
            <v>38</v>
          </cell>
        </row>
        <row r="74">
          <cell r="C74" t="str">
            <v>773241</v>
          </cell>
          <cell r="F74">
            <v>1</v>
          </cell>
        </row>
        <row r="75">
          <cell r="C75" t="str">
            <v>773242</v>
          </cell>
          <cell r="F75">
            <v>2.2000000000000002</v>
          </cell>
        </row>
        <row r="76">
          <cell r="C76" t="str">
            <v>773243</v>
          </cell>
          <cell r="F76">
            <v>15.3</v>
          </cell>
        </row>
        <row r="77">
          <cell r="C77" t="str">
            <v>773244</v>
          </cell>
          <cell r="F77">
            <v>8</v>
          </cell>
        </row>
        <row r="78">
          <cell r="C78" t="str">
            <v>773245</v>
          </cell>
          <cell r="F78">
            <v>110</v>
          </cell>
        </row>
        <row r="79">
          <cell r="C79" t="str">
            <v>773246</v>
          </cell>
          <cell r="F79">
            <v>32</v>
          </cell>
        </row>
        <row r="80">
          <cell r="C80" t="str">
            <v>773245</v>
          </cell>
          <cell r="F80">
            <v>695</v>
          </cell>
        </row>
        <row r="81">
          <cell r="C81" t="str">
            <v>773266</v>
          </cell>
          <cell r="F81">
            <v>37.200000000000003</v>
          </cell>
        </row>
        <row r="82">
          <cell r="C82" t="str">
            <v>773267</v>
          </cell>
          <cell r="F82">
            <v>2</v>
          </cell>
        </row>
        <row r="83">
          <cell r="C83" t="str">
            <v>773248</v>
          </cell>
          <cell r="F83">
            <v>170</v>
          </cell>
        </row>
        <row r="84">
          <cell r="C84" t="str">
            <v>773249</v>
          </cell>
          <cell r="F84">
            <v>8</v>
          </cell>
        </row>
        <row r="85">
          <cell r="C85" t="str">
            <v>773250</v>
          </cell>
          <cell r="F85">
            <v>8</v>
          </cell>
        </row>
        <row r="86">
          <cell r="C86" t="str">
            <v>773251</v>
          </cell>
          <cell r="F86">
            <v>900</v>
          </cell>
        </row>
        <row r="87">
          <cell r="C87" t="str">
            <v>773252</v>
          </cell>
          <cell r="F87">
            <v>294</v>
          </cell>
        </row>
        <row r="88">
          <cell r="C88" t="str">
            <v>773253</v>
          </cell>
          <cell r="F88">
            <v>35</v>
          </cell>
        </row>
        <row r="89">
          <cell r="C89" t="str">
            <v>773254</v>
          </cell>
          <cell r="F89">
            <v>305</v>
          </cell>
        </row>
        <row r="90">
          <cell r="C90" t="str">
            <v>773255</v>
          </cell>
          <cell r="F90">
            <v>160</v>
          </cell>
        </row>
        <row r="91">
          <cell r="C91" t="str">
            <v>773256</v>
          </cell>
          <cell r="F91">
            <v>16</v>
          </cell>
        </row>
        <row r="92">
          <cell r="C92" t="str">
            <v>773257</v>
          </cell>
          <cell r="F92">
            <v>50</v>
          </cell>
        </row>
        <row r="93">
          <cell r="C93" t="str">
            <v>773258</v>
          </cell>
          <cell r="F93">
            <v>9</v>
          </cell>
        </row>
        <row r="94">
          <cell r="C94" t="str">
            <v>773259</v>
          </cell>
          <cell r="F94">
            <v>9</v>
          </cell>
        </row>
        <row r="95">
          <cell r="C95" t="str">
            <v>773260</v>
          </cell>
          <cell r="F95">
            <v>0.5</v>
          </cell>
        </row>
        <row r="96">
          <cell r="C96" t="str">
            <v>773261</v>
          </cell>
          <cell r="F96">
            <v>17.5</v>
          </cell>
        </row>
        <row r="97">
          <cell r="C97" t="str">
            <v>773263</v>
          </cell>
          <cell r="F97">
            <v>2</v>
          </cell>
        </row>
        <row r="98">
          <cell r="C98" t="str">
            <v>773262</v>
          </cell>
          <cell r="F98">
            <v>68</v>
          </cell>
        </row>
        <row r="99">
          <cell r="C99" t="str">
            <v>773264</v>
          </cell>
          <cell r="F99">
            <v>30</v>
          </cell>
        </row>
        <row r="100">
          <cell r="C100" t="str">
            <v>773265</v>
          </cell>
          <cell r="F100">
            <v>270</v>
          </cell>
        </row>
        <row r="101">
          <cell r="C101" t="str">
            <v>773268</v>
          </cell>
          <cell r="F101">
            <v>753</v>
          </cell>
        </row>
        <row r="102">
          <cell r="C102" t="str">
            <v>773269</v>
          </cell>
          <cell r="F102">
            <v>32</v>
          </cell>
        </row>
        <row r="103">
          <cell r="C103" t="str">
            <v>773270</v>
          </cell>
          <cell r="F103">
            <v>170</v>
          </cell>
        </row>
        <row r="104">
          <cell r="C104" t="str">
            <v>773273</v>
          </cell>
          <cell r="F104">
            <v>5</v>
          </cell>
        </row>
        <row r="105">
          <cell r="C105" t="str">
            <v>773274</v>
          </cell>
          <cell r="F105">
            <v>7.5</v>
          </cell>
        </row>
        <row r="106">
          <cell r="C106" t="str">
            <v>773275</v>
          </cell>
          <cell r="F106">
            <v>7.5</v>
          </cell>
        </row>
        <row r="107">
          <cell r="C107" t="str">
            <v>773276</v>
          </cell>
          <cell r="F107">
            <v>9.5</v>
          </cell>
        </row>
        <row r="108">
          <cell r="C108" t="str">
            <v>773277</v>
          </cell>
          <cell r="F108">
            <v>5</v>
          </cell>
        </row>
        <row r="109">
          <cell r="C109" t="str">
            <v>773278</v>
          </cell>
          <cell r="F109">
            <v>10</v>
          </cell>
        </row>
        <row r="110">
          <cell r="C110" t="str">
            <v>773279</v>
          </cell>
          <cell r="F110">
            <v>7</v>
          </cell>
        </row>
        <row r="111">
          <cell r="C111" t="str">
            <v>773280</v>
          </cell>
          <cell r="F111">
            <v>4</v>
          </cell>
        </row>
        <row r="112">
          <cell r="C112" t="str">
            <v>773281</v>
          </cell>
          <cell r="F112">
            <v>2.5</v>
          </cell>
        </row>
        <row r="113">
          <cell r="C113" t="str">
            <v>773283</v>
          </cell>
          <cell r="F113">
            <v>4000</v>
          </cell>
        </row>
        <row r="114">
          <cell r="C114" t="str">
            <v>773284</v>
          </cell>
          <cell r="F114">
            <v>7</v>
          </cell>
        </row>
        <row r="115">
          <cell r="C115" t="str">
            <v>773285</v>
          </cell>
          <cell r="F115">
            <v>1</v>
          </cell>
        </row>
        <row r="116">
          <cell r="C116" t="str">
            <v>773286</v>
          </cell>
          <cell r="F116">
            <v>500</v>
          </cell>
        </row>
        <row r="117">
          <cell r="C117" t="str">
            <v>7310107</v>
          </cell>
          <cell r="F117">
            <v>1</v>
          </cell>
        </row>
        <row r="118">
          <cell r="C118" t="str">
            <v>7310108</v>
          </cell>
          <cell r="F118">
            <v>8</v>
          </cell>
        </row>
        <row r="119">
          <cell r="C119" t="str">
            <v>7310120</v>
          </cell>
          <cell r="F119">
            <v>1</v>
          </cell>
        </row>
        <row r="120">
          <cell r="C120" t="str">
            <v>7310146</v>
          </cell>
          <cell r="F120">
            <v>6</v>
          </cell>
        </row>
        <row r="121">
          <cell r="C121" t="str">
            <v>7310147</v>
          </cell>
          <cell r="F121">
            <v>16</v>
          </cell>
        </row>
        <row r="122">
          <cell r="C122" t="str">
            <v>7310148</v>
          </cell>
          <cell r="F122">
            <v>6</v>
          </cell>
        </row>
        <row r="123">
          <cell r="C123" t="str">
            <v>7310123</v>
          </cell>
          <cell r="F123">
            <v>1</v>
          </cell>
        </row>
        <row r="124">
          <cell r="C124" t="str">
            <v>7310149</v>
          </cell>
          <cell r="F124">
            <v>1028</v>
          </cell>
        </row>
        <row r="125">
          <cell r="C125" t="str">
            <v>7310150</v>
          </cell>
          <cell r="F125">
            <v>23.7</v>
          </cell>
        </row>
        <row r="126">
          <cell r="C126" t="str">
            <v>7310151</v>
          </cell>
          <cell r="F126">
            <v>740</v>
          </cell>
        </row>
        <row r="127">
          <cell r="C127" t="str">
            <v>7310123</v>
          </cell>
          <cell r="F127">
            <v>1</v>
          </cell>
        </row>
        <row r="128">
          <cell r="C128" t="str">
            <v>7310152</v>
          </cell>
          <cell r="F128">
            <v>4</v>
          </cell>
        </row>
        <row r="129">
          <cell r="C129" t="str">
            <v>7310153</v>
          </cell>
          <cell r="F129">
            <v>2</v>
          </cell>
        </row>
        <row r="130">
          <cell r="C130" t="str">
            <v>7310154</v>
          </cell>
          <cell r="F130">
            <v>700</v>
          </cell>
        </row>
        <row r="131">
          <cell r="C131" t="str">
            <v>7310156</v>
          </cell>
          <cell r="F131">
            <v>1350</v>
          </cell>
        </row>
        <row r="132">
          <cell r="C132" t="str">
            <v>7310155</v>
          </cell>
          <cell r="F132">
            <v>1350</v>
          </cell>
        </row>
        <row r="133">
          <cell r="C133" t="str">
            <v>7310164</v>
          </cell>
          <cell r="F133">
            <v>4</v>
          </cell>
        </row>
        <row r="134">
          <cell r="C134" t="str">
            <v>7310165</v>
          </cell>
          <cell r="F134">
            <v>33</v>
          </cell>
        </row>
        <row r="135">
          <cell r="C135" t="str">
            <v>7310166</v>
          </cell>
          <cell r="F135">
            <v>80</v>
          </cell>
        </row>
        <row r="136">
          <cell r="C136" t="str">
            <v>7310167</v>
          </cell>
          <cell r="F136">
            <v>3</v>
          </cell>
        </row>
        <row r="137">
          <cell r="C137" t="str">
            <v>7310168</v>
          </cell>
          <cell r="F137">
            <v>25</v>
          </cell>
        </row>
        <row r="138">
          <cell r="C138" t="str">
            <v>7310254</v>
          </cell>
          <cell r="F138">
            <v>1000</v>
          </cell>
        </row>
        <row r="139">
          <cell r="C139" t="str">
            <v>7310255</v>
          </cell>
          <cell r="F139">
            <v>60</v>
          </cell>
        </row>
        <row r="140">
          <cell r="C140" t="str">
            <v>7310256</v>
          </cell>
          <cell r="F140">
            <v>1.7</v>
          </cell>
        </row>
        <row r="141">
          <cell r="C141" t="str">
            <v>7310257</v>
          </cell>
          <cell r="F141">
            <v>6</v>
          </cell>
        </row>
        <row r="142">
          <cell r="C142" t="str">
            <v>7310258</v>
          </cell>
          <cell r="F142">
            <v>1.6</v>
          </cell>
        </row>
        <row r="143">
          <cell r="C143" t="str">
            <v>7310260</v>
          </cell>
          <cell r="F143">
            <v>4</v>
          </cell>
        </row>
        <row r="144">
          <cell r="C144" t="str">
            <v>7310259</v>
          </cell>
          <cell r="F144">
            <v>4</v>
          </cell>
        </row>
        <row r="145">
          <cell r="C145" t="str">
            <v>7310261</v>
          </cell>
          <cell r="F145">
            <v>3</v>
          </cell>
        </row>
        <row r="146">
          <cell r="C146" t="str">
            <v>7310262</v>
          </cell>
          <cell r="F146">
            <v>2</v>
          </cell>
        </row>
        <row r="147">
          <cell r="C147" t="str">
            <v>7310263</v>
          </cell>
          <cell r="F147">
            <v>6</v>
          </cell>
        </row>
        <row r="148">
          <cell r="C148" t="str">
            <v>7310264</v>
          </cell>
          <cell r="F148">
            <v>2</v>
          </cell>
        </row>
        <row r="149">
          <cell r="C149" t="str">
            <v>7310265</v>
          </cell>
          <cell r="F149">
            <v>16</v>
          </cell>
        </row>
        <row r="150">
          <cell r="C150" t="str">
            <v>7310266</v>
          </cell>
          <cell r="F150">
            <v>51</v>
          </cell>
        </row>
        <row r="151">
          <cell r="C151" t="str">
            <v>7310267</v>
          </cell>
          <cell r="F151">
            <v>5</v>
          </cell>
        </row>
        <row r="152">
          <cell r="C152" t="str">
            <v>7310268</v>
          </cell>
          <cell r="F152">
            <v>30</v>
          </cell>
        </row>
        <row r="153">
          <cell r="C153" t="str">
            <v>7310269</v>
          </cell>
          <cell r="F153">
            <v>286</v>
          </cell>
        </row>
        <row r="154">
          <cell r="C154" t="str">
            <v>7310270</v>
          </cell>
          <cell r="F154">
            <v>125</v>
          </cell>
        </row>
        <row r="155">
          <cell r="C155" t="str">
            <v>7310271</v>
          </cell>
          <cell r="F155">
            <v>3</v>
          </cell>
        </row>
        <row r="156">
          <cell r="C156" t="str">
            <v>7310272</v>
          </cell>
          <cell r="F156">
            <v>1</v>
          </cell>
        </row>
        <row r="157">
          <cell r="C157" t="str">
            <v>7310273</v>
          </cell>
          <cell r="F157">
            <v>100</v>
          </cell>
        </row>
        <row r="158">
          <cell r="C158" t="str">
            <v>7310274</v>
          </cell>
          <cell r="F158">
            <v>65</v>
          </cell>
        </row>
        <row r="159">
          <cell r="C159" t="str">
            <v>7310275</v>
          </cell>
          <cell r="F159">
            <v>17</v>
          </cell>
        </row>
        <row r="160">
          <cell r="C160" t="str">
            <v>7310276</v>
          </cell>
          <cell r="F160">
            <v>1</v>
          </cell>
        </row>
        <row r="161">
          <cell r="C161" t="str">
            <v>7310277</v>
          </cell>
          <cell r="F161">
            <v>6</v>
          </cell>
        </row>
        <row r="162">
          <cell r="C162" t="str">
            <v>7310278</v>
          </cell>
          <cell r="F162">
            <v>210</v>
          </cell>
        </row>
        <row r="163">
          <cell r="C163" t="str">
            <v>7310279</v>
          </cell>
          <cell r="F163">
            <v>136</v>
          </cell>
        </row>
        <row r="164">
          <cell r="C164" t="str">
            <v>7310280</v>
          </cell>
          <cell r="F164">
            <v>66</v>
          </cell>
        </row>
        <row r="165">
          <cell r="C165" t="str">
            <v>7310281</v>
          </cell>
          <cell r="F165">
            <v>2</v>
          </cell>
        </row>
        <row r="166">
          <cell r="C166" t="str">
            <v>7310282</v>
          </cell>
          <cell r="F166">
            <v>9</v>
          </cell>
        </row>
        <row r="167">
          <cell r="C167" t="str">
            <v>7310283</v>
          </cell>
          <cell r="F167">
            <v>6</v>
          </cell>
        </row>
        <row r="168">
          <cell r="C168" t="str">
            <v>7310284</v>
          </cell>
          <cell r="F168">
            <v>14</v>
          </cell>
        </row>
        <row r="169">
          <cell r="C169" t="str">
            <v>7310285</v>
          </cell>
          <cell r="F169">
            <v>2</v>
          </cell>
        </row>
        <row r="170">
          <cell r="C170" t="str">
            <v>7310286</v>
          </cell>
          <cell r="F170">
            <v>1</v>
          </cell>
        </row>
        <row r="171">
          <cell r="C171" t="str">
            <v>7310287</v>
          </cell>
          <cell r="F171">
            <v>75.42</v>
          </cell>
        </row>
        <row r="172">
          <cell r="C172" t="str">
            <v>7310288</v>
          </cell>
          <cell r="F172">
            <v>390</v>
          </cell>
        </row>
        <row r="173">
          <cell r="C173" t="str">
            <v>100091</v>
          </cell>
          <cell r="F173">
            <v>180</v>
          </cell>
        </row>
        <row r="174">
          <cell r="C174" t="str">
            <v>773288</v>
          </cell>
          <cell r="F174">
            <v>2</v>
          </cell>
        </row>
        <row r="175">
          <cell r="C175" t="str">
            <v>100013</v>
          </cell>
          <cell r="F175">
            <v>5</v>
          </cell>
        </row>
        <row r="176">
          <cell r="C176" t="str">
            <v>7310149</v>
          </cell>
          <cell r="F176">
            <v>1971</v>
          </cell>
        </row>
        <row r="177">
          <cell r="C177" t="str">
            <v>7310150</v>
          </cell>
          <cell r="F177">
            <v>49</v>
          </cell>
        </row>
        <row r="178">
          <cell r="C178" t="str">
            <v>7310123</v>
          </cell>
          <cell r="F178">
            <v>2</v>
          </cell>
        </row>
        <row r="179">
          <cell r="C179" t="str">
            <v>7310162</v>
          </cell>
          <cell r="F179">
            <v>570</v>
          </cell>
        </row>
        <row r="180">
          <cell r="C180" t="str">
            <v>7310162</v>
          </cell>
          <cell r="F180">
            <v>570</v>
          </cell>
        </row>
        <row r="181">
          <cell r="C181" t="str">
            <v>7310163</v>
          </cell>
          <cell r="F181">
            <v>54</v>
          </cell>
        </row>
        <row r="182">
          <cell r="C182" t="str">
            <v>7310163</v>
          </cell>
          <cell r="F182">
            <v>359.9</v>
          </cell>
        </row>
        <row r="183">
          <cell r="C183" t="str">
            <v>773287</v>
          </cell>
          <cell r="F183">
            <v>1</v>
          </cell>
        </row>
        <row r="184">
          <cell r="C184" t="str">
            <v>7310157</v>
          </cell>
          <cell r="F184">
            <v>26</v>
          </cell>
        </row>
        <row r="185">
          <cell r="C185" t="str">
            <v>7310158</v>
          </cell>
          <cell r="F185">
            <v>5</v>
          </cell>
        </row>
        <row r="186">
          <cell r="C186" t="str">
            <v>7310123</v>
          </cell>
          <cell r="F186">
            <v>1</v>
          </cell>
        </row>
        <row r="187">
          <cell r="C187" t="str">
            <v>7310159</v>
          </cell>
          <cell r="F187">
            <v>3.5</v>
          </cell>
        </row>
        <row r="188">
          <cell r="C188" t="str">
            <v>7310160</v>
          </cell>
          <cell r="F188">
            <v>10</v>
          </cell>
        </row>
        <row r="189">
          <cell r="C189" t="str">
            <v>7310123</v>
          </cell>
          <cell r="F189">
            <v>2</v>
          </cell>
        </row>
        <row r="190">
          <cell r="C190" t="str">
            <v>7310158</v>
          </cell>
          <cell r="F190">
            <v>8</v>
          </cell>
        </row>
        <row r="191">
          <cell r="C191" t="str">
            <v>7310123</v>
          </cell>
          <cell r="F191">
            <v>1</v>
          </cell>
        </row>
        <row r="192">
          <cell r="C192" t="str">
            <v>7310155</v>
          </cell>
          <cell r="F192">
            <v>2300</v>
          </cell>
        </row>
        <row r="193">
          <cell r="C193" t="str">
            <v>7310156</v>
          </cell>
          <cell r="F193">
            <v>2300</v>
          </cell>
        </row>
        <row r="194">
          <cell r="C194" t="str">
            <v>7310161</v>
          </cell>
          <cell r="F194">
            <v>10</v>
          </cell>
        </row>
        <row r="195">
          <cell r="C195" t="str">
            <v>7310160</v>
          </cell>
          <cell r="F195">
            <v>6</v>
          </cell>
        </row>
        <row r="196">
          <cell r="C196" t="str">
            <v>7310123</v>
          </cell>
          <cell r="F196">
            <v>1</v>
          </cell>
        </row>
        <row r="197">
          <cell r="C197" t="str">
            <v>7310110</v>
          </cell>
          <cell r="F197">
            <v>100</v>
          </cell>
        </row>
        <row r="198">
          <cell r="C198" t="str">
            <v>7310111</v>
          </cell>
          <cell r="F198">
            <v>50</v>
          </cell>
        </row>
        <row r="199">
          <cell r="C199" t="str">
            <v>7310112</v>
          </cell>
          <cell r="F199">
            <v>10</v>
          </cell>
        </row>
        <row r="200">
          <cell r="C200" t="str">
            <v>7310113</v>
          </cell>
          <cell r="F200">
            <v>10</v>
          </cell>
        </row>
        <row r="201">
          <cell r="C201" t="str">
            <v>7310114</v>
          </cell>
          <cell r="F201">
            <v>6</v>
          </cell>
        </row>
        <row r="202">
          <cell r="C202" t="str">
            <v>7310115</v>
          </cell>
          <cell r="F202">
            <v>6</v>
          </cell>
        </row>
        <row r="203">
          <cell r="C203" t="str">
            <v>7310097</v>
          </cell>
          <cell r="F203">
            <v>800</v>
          </cell>
        </row>
        <row r="204">
          <cell r="C204" t="str">
            <v>7310098</v>
          </cell>
          <cell r="F204">
            <v>80</v>
          </cell>
        </row>
        <row r="205">
          <cell r="C205" t="str">
            <v>7310099</v>
          </cell>
          <cell r="F205">
            <v>350</v>
          </cell>
        </row>
        <row r="206">
          <cell r="C206" t="str">
            <v>7310100</v>
          </cell>
          <cell r="F206">
            <v>30</v>
          </cell>
        </row>
        <row r="207">
          <cell r="C207" t="str">
            <v>7310101</v>
          </cell>
          <cell r="F207">
            <v>60</v>
          </cell>
        </row>
        <row r="208">
          <cell r="C208" t="str">
            <v>7310102</v>
          </cell>
          <cell r="F208">
            <v>20</v>
          </cell>
        </row>
        <row r="209">
          <cell r="C209" t="str">
            <v>7310103</v>
          </cell>
          <cell r="F209">
            <v>20</v>
          </cell>
        </row>
        <row r="210">
          <cell r="C210" t="str">
            <v>7310120</v>
          </cell>
          <cell r="F210">
            <v>1</v>
          </cell>
        </row>
        <row r="211">
          <cell r="C211" t="str">
            <v>7310104</v>
          </cell>
          <cell r="F211">
            <v>15</v>
          </cell>
        </row>
        <row r="212">
          <cell r="C212" t="str">
            <v>7310105</v>
          </cell>
          <cell r="F212">
            <v>45</v>
          </cell>
        </row>
        <row r="213">
          <cell r="C213" t="str">
            <v>7310106</v>
          </cell>
          <cell r="F213">
            <v>32</v>
          </cell>
        </row>
        <row r="214">
          <cell r="C214" t="str">
            <v>7310116</v>
          </cell>
          <cell r="F214">
            <v>2</v>
          </cell>
        </row>
        <row r="215">
          <cell r="C215" t="str">
            <v>7310117</v>
          </cell>
          <cell r="F215">
            <v>1</v>
          </cell>
        </row>
        <row r="216">
          <cell r="C216" t="str">
            <v>7310118</v>
          </cell>
          <cell r="F216">
            <v>60</v>
          </cell>
        </row>
        <row r="217">
          <cell r="C217" t="str">
            <v>7310119</v>
          </cell>
          <cell r="F217">
            <v>3</v>
          </cell>
        </row>
        <row r="218">
          <cell r="C218" t="str">
            <v>7310120</v>
          </cell>
          <cell r="F218">
            <v>3</v>
          </cell>
        </row>
        <row r="219">
          <cell r="C219" t="str">
            <v>7310121</v>
          </cell>
          <cell r="F219">
            <v>1500</v>
          </cell>
        </row>
        <row r="220">
          <cell r="C220" t="str">
            <v>7310122</v>
          </cell>
          <cell r="F220">
            <v>100</v>
          </cell>
        </row>
        <row r="221">
          <cell r="C221" t="str">
            <v>7310120</v>
          </cell>
          <cell r="F221">
            <v>2</v>
          </cell>
        </row>
        <row r="222">
          <cell r="C222" t="str">
            <v>7310124</v>
          </cell>
          <cell r="F222">
            <v>48</v>
          </cell>
        </row>
        <row r="223">
          <cell r="C223" t="str">
            <v>7310125</v>
          </cell>
          <cell r="F223">
            <v>8</v>
          </cell>
        </row>
        <row r="224">
          <cell r="C224" t="str">
            <v>7310126</v>
          </cell>
          <cell r="F224">
            <v>8</v>
          </cell>
        </row>
        <row r="225">
          <cell r="C225" t="str">
            <v>7310127</v>
          </cell>
          <cell r="F225">
            <v>24</v>
          </cell>
        </row>
        <row r="226">
          <cell r="C226" t="str">
            <v>7310128</v>
          </cell>
          <cell r="F226">
            <v>8</v>
          </cell>
        </row>
        <row r="227">
          <cell r="C227" t="str">
            <v>7310129</v>
          </cell>
          <cell r="F227">
            <v>24</v>
          </cell>
        </row>
        <row r="228">
          <cell r="C228" t="str">
            <v>7310130</v>
          </cell>
          <cell r="F228">
            <v>91.72</v>
          </cell>
        </row>
        <row r="229">
          <cell r="C229" t="str">
            <v>7310131</v>
          </cell>
          <cell r="F229">
            <v>25</v>
          </cell>
        </row>
        <row r="230">
          <cell r="C230" t="str">
            <v>7310132</v>
          </cell>
          <cell r="F230">
            <v>2</v>
          </cell>
        </row>
        <row r="231">
          <cell r="C231" t="str">
            <v>7310133</v>
          </cell>
          <cell r="F231">
            <v>2</v>
          </cell>
        </row>
        <row r="232">
          <cell r="C232" t="str">
            <v>7310134</v>
          </cell>
          <cell r="F232">
            <v>4</v>
          </cell>
        </row>
        <row r="233">
          <cell r="C233" t="str">
            <v>7310135</v>
          </cell>
          <cell r="F233">
            <v>60</v>
          </cell>
        </row>
        <row r="234">
          <cell r="C234" t="str">
            <v>7310136</v>
          </cell>
          <cell r="F234">
            <v>150</v>
          </cell>
        </row>
        <row r="235">
          <cell r="C235" t="str">
            <v>7310120</v>
          </cell>
          <cell r="F235">
            <v>1</v>
          </cell>
        </row>
        <row r="236">
          <cell r="C236" t="str">
            <v>7310138</v>
          </cell>
          <cell r="F236">
            <v>8</v>
          </cell>
        </row>
        <row r="237">
          <cell r="C237" t="str">
            <v>7310139</v>
          </cell>
          <cell r="F237">
            <v>16</v>
          </cell>
        </row>
        <row r="238">
          <cell r="C238" t="str">
            <v>7310140</v>
          </cell>
          <cell r="F238">
            <v>3</v>
          </cell>
        </row>
        <row r="239">
          <cell r="C239" t="str">
            <v>7310141</v>
          </cell>
          <cell r="F239">
            <v>1</v>
          </cell>
        </row>
        <row r="240">
          <cell r="C240" t="str">
            <v>7310142</v>
          </cell>
          <cell r="F240">
            <v>18</v>
          </cell>
        </row>
        <row r="241">
          <cell r="C241" t="str">
            <v>7310143</v>
          </cell>
          <cell r="F241">
            <v>4</v>
          </cell>
        </row>
        <row r="242">
          <cell r="C242" t="str">
            <v>7310144</v>
          </cell>
          <cell r="F242">
            <v>10</v>
          </cell>
        </row>
        <row r="243">
          <cell r="C243" t="str">
            <v>7310145</v>
          </cell>
          <cell r="F243">
            <v>4</v>
          </cell>
        </row>
        <row r="244">
          <cell r="C244" t="str">
            <v>7310169</v>
          </cell>
          <cell r="F244">
            <v>32</v>
          </cell>
        </row>
        <row r="245">
          <cell r="C245" t="str">
            <v>7310120</v>
          </cell>
          <cell r="F245">
            <v>1</v>
          </cell>
        </row>
        <row r="246">
          <cell r="C246" t="str">
            <v>7310170</v>
          </cell>
          <cell r="F246">
            <v>50</v>
          </cell>
        </row>
        <row r="247">
          <cell r="C247" t="str">
            <v>7310120</v>
          </cell>
          <cell r="F247">
            <v>1</v>
          </cell>
        </row>
        <row r="248">
          <cell r="C248" t="str">
            <v>7310171</v>
          </cell>
          <cell r="F248">
            <v>3</v>
          </cell>
        </row>
        <row r="249">
          <cell r="C249" t="str">
            <v>7310172</v>
          </cell>
          <cell r="F249">
            <v>2</v>
          </cell>
        </row>
        <row r="250">
          <cell r="C250" t="str">
            <v>7310170</v>
          </cell>
          <cell r="F250">
            <v>30</v>
          </cell>
        </row>
        <row r="251">
          <cell r="C251" t="str">
            <v>7310120</v>
          </cell>
          <cell r="F251">
            <v>1</v>
          </cell>
        </row>
        <row r="252">
          <cell r="C252" t="str">
            <v>7310173</v>
          </cell>
          <cell r="F252">
            <v>2</v>
          </cell>
        </row>
        <row r="253">
          <cell r="C253" t="str">
            <v>7310174</v>
          </cell>
          <cell r="F253">
            <v>4</v>
          </cell>
        </row>
        <row r="254">
          <cell r="C254" t="str">
            <v>7310175</v>
          </cell>
          <cell r="F254">
            <v>2</v>
          </cell>
        </row>
        <row r="255">
          <cell r="C255" t="str">
            <v>7310176</v>
          </cell>
          <cell r="F255">
            <v>4</v>
          </cell>
        </row>
        <row r="256">
          <cell r="C256" t="str">
            <v>7310177</v>
          </cell>
          <cell r="F256">
            <v>8</v>
          </cell>
        </row>
        <row r="257">
          <cell r="C257" t="str">
            <v>7310178</v>
          </cell>
          <cell r="F257">
            <v>14</v>
          </cell>
        </row>
        <row r="258">
          <cell r="C258" t="str">
            <v>7310179</v>
          </cell>
          <cell r="F258">
            <v>2</v>
          </cell>
        </row>
        <row r="259">
          <cell r="C259" t="str">
            <v>7310120</v>
          </cell>
          <cell r="F259">
            <v>1</v>
          </cell>
        </row>
        <row r="260">
          <cell r="C260" t="str">
            <v>7310180</v>
          </cell>
          <cell r="F260">
            <v>1</v>
          </cell>
        </row>
        <row r="261">
          <cell r="C261" t="str">
            <v>7310181</v>
          </cell>
          <cell r="F261">
            <v>1</v>
          </cell>
        </row>
        <row r="262">
          <cell r="C262" t="str">
            <v>7310182</v>
          </cell>
          <cell r="F262">
            <v>1</v>
          </cell>
        </row>
        <row r="263">
          <cell r="C263" t="str">
            <v>7310183</v>
          </cell>
          <cell r="F263">
            <v>1</v>
          </cell>
        </row>
        <row r="264">
          <cell r="C264" t="str">
            <v>7310184</v>
          </cell>
          <cell r="F264">
            <v>1</v>
          </cell>
        </row>
        <row r="265">
          <cell r="C265" t="str">
            <v>7310185</v>
          </cell>
          <cell r="F265">
            <v>15</v>
          </cell>
        </row>
        <row r="266">
          <cell r="C266" t="str">
            <v>7310186</v>
          </cell>
          <cell r="F266">
            <v>3</v>
          </cell>
        </row>
        <row r="267">
          <cell r="C267" t="str">
            <v>7310120</v>
          </cell>
          <cell r="F267">
            <v>1</v>
          </cell>
        </row>
        <row r="268">
          <cell r="C268" t="str">
            <v>7310187</v>
          </cell>
          <cell r="F268">
            <v>800</v>
          </cell>
        </row>
        <row r="269">
          <cell r="C269" t="str">
            <v>7310188</v>
          </cell>
          <cell r="F269">
            <v>1</v>
          </cell>
        </row>
        <row r="270">
          <cell r="C270" t="str">
            <v>7310189</v>
          </cell>
          <cell r="F270">
            <v>300</v>
          </cell>
        </row>
        <row r="271">
          <cell r="C271" t="str">
            <v>7310190</v>
          </cell>
          <cell r="F271">
            <v>80</v>
          </cell>
        </row>
        <row r="272">
          <cell r="C272" t="str">
            <v>7310191</v>
          </cell>
          <cell r="F272">
            <v>25</v>
          </cell>
        </row>
        <row r="273">
          <cell r="C273" t="str">
            <v>7310192</v>
          </cell>
          <cell r="F273">
            <v>20</v>
          </cell>
        </row>
        <row r="274">
          <cell r="C274" t="str">
            <v>7310193</v>
          </cell>
          <cell r="F274">
            <v>2</v>
          </cell>
        </row>
        <row r="275">
          <cell r="C275" t="str">
            <v>7310194</v>
          </cell>
          <cell r="F275">
            <v>3</v>
          </cell>
        </row>
        <row r="276">
          <cell r="C276" t="str">
            <v>7310195</v>
          </cell>
          <cell r="F276">
            <v>5</v>
          </cell>
        </row>
        <row r="277">
          <cell r="C277" t="str">
            <v>7310196</v>
          </cell>
          <cell r="F277">
            <v>2</v>
          </cell>
        </row>
        <row r="278">
          <cell r="C278" t="str">
            <v>7310197</v>
          </cell>
          <cell r="F278">
            <v>4</v>
          </cell>
        </row>
        <row r="279">
          <cell r="C279" t="str">
            <v>7310198</v>
          </cell>
          <cell r="F279">
            <v>11</v>
          </cell>
        </row>
        <row r="280">
          <cell r="C280" t="str">
            <v>7310199</v>
          </cell>
          <cell r="F280">
            <v>7</v>
          </cell>
        </row>
        <row r="281">
          <cell r="C281" t="str">
            <v>7310200</v>
          </cell>
          <cell r="F281">
            <v>12</v>
          </cell>
        </row>
        <row r="282">
          <cell r="C282" t="str">
            <v>7310201</v>
          </cell>
          <cell r="F282">
            <v>2</v>
          </cell>
        </row>
        <row r="283">
          <cell r="C283" t="str">
            <v>7310202</v>
          </cell>
          <cell r="F283">
            <v>2</v>
          </cell>
        </row>
        <row r="284">
          <cell r="C284" t="str">
            <v>7310203</v>
          </cell>
          <cell r="F284">
            <v>4</v>
          </cell>
        </row>
        <row r="285">
          <cell r="C285" t="str">
            <v>7310204</v>
          </cell>
          <cell r="F285">
            <v>1</v>
          </cell>
        </row>
        <row r="286">
          <cell r="C286" t="str">
            <v>7310205</v>
          </cell>
          <cell r="F286">
            <v>250</v>
          </cell>
        </row>
        <row r="287">
          <cell r="C287" t="str">
            <v>7310244</v>
          </cell>
          <cell r="F287">
            <v>8</v>
          </cell>
        </row>
        <row r="288">
          <cell r="C288" t="str">
            <v>7310206</v>
          </cell>
          <cell r="F288">
            <v>2</v>
          </cell>
        </row>
        <row r="289">
          <cell r="C289" t="str">
            <v>7310207</v>
          </cell>
          <cell r="F289">
            <v>24</v>
          </cell>
        </row>
        <row r="290">
          <cell r="C290" t="str">
            <v>7310208</v>
          </cell>
          <cell r="F290">
            <v>20</v>
          </cell>
        </row>
        <row r="291">
          <cell r="C291" t="str">
            <v>7310209</v>
          </cell>
          <cell r="F291">
            <v>5</v>
          </cell>
        </row>
        <row r="292">
          <cell r="C292" t="str">
            <v>7310210</v>
          </cell>
          <cell r="F292">
            <v>6</v>
          </cell>
        </row>
        <row r="293">
          <cell r="C293" t="str">
            <v>7310211</v>
          </cell>
          <cell r="F293">
            <v>2</v>
          </cell>
        </row>
        <row r="294">
          <cell r="C294" t="str">
            <v>7310120</v>
          </cell>
          <cell r="F294">
            <v>1</v>
          </cell>
        </row>
        <row r="295">
          <cell r="C295" t="str">
            <v>7310212</v>
          </cell>
          <cell r="F295">
            <v>1</v>
          </cell>
        </row>
        <row r="296">
          <cell r="C296" t="str">
            <v>7310213</v>
          </cell>
          <cell r="F296">
            <v>60</v>
          </cell>
        </row>
        <row r="297">
          <cell r="C297" t="str">
            <v>7310214</v>
          </cell>
          <cell r="F297">
            <v>15</v>
          </cell>
        </row>
        <row r="298">
          <cell r="C298" t="str">
            <v>7310215</v>
          </cell>
          <cell r="F298">
            <v>8</v>
          </cell>
        </row>
        <row r="299">
          <cell r="C299" t="str">
            <v>7310216</v>
          </cell>
          <cell r="F299">
            <v>8</v>
          </cell>
        </row>
        <row r="300">
          <cell r="C300" t="str">
            <v>7310217</v>
          </cell>
          <cell r="F300">
            <v>2</v>
          </cell>
        </row>
        <row r="301">
          <cell r="C301" t="str">
            <v>7310218</v>
          </cell>
          <cell r="F301">
            <v>8</v>
          </cell>
        </row>
        <row r="302">
          <cell r="C302" t="str">
            <v>7310224</v>
          </cell>
          <cell r="F302">
            <v>3</v>
          </cell>
        </row>
        <row r="303">
          <cell r="C303" t="str">
            <v>7310225</v>
          </cell>
          <cell r="F303">
            <v>2</v>
          </cell>
        </row>
        <row r="304">
          <cell r="C304" t="str">
            <v>7310226</v>
          </cell>
          <cell r="F304">
            <v>5</v>
          </cell>
        </row>
        <row r="305">
          <cell r="C305" t="str">
            <v>7310227</v>
          </cell>
          <cell r="F305">
            <v>3</v>
          </cell>
        </row>
        <row r="306">
          <cell r="C306" t="str">
            <v>7310228</v>
          </cell>
          <cell r="F306">
            <v>1</v>
          </cell>
        </row>
        <row r="307">
          <cell r="C307" t="str">
            <v>7310120</v>
          </cell>
          <cell r="F307">
            <v>1</v>
          </cell>
        </row>
        <row r="308">
          <cell r="C308" t="str">
            <v>7310229</v>
          </cell>
          <cell r="F308">
            <v>1700</v>
          </cell>
        </row>
        <row r="309">
          <cell r="C309" t="str">
            <v>7310120</v>
          </cell>
          <cell r="F309">
            <v>1</v>
          </cell>
        </row>
        <row r="310">
          <cell r="C310" t="str">
            <v>7310230</v>
          </cell>
          <cell r="F310">
            <v>10</v>
          </cell>
        </row>
        <row r="311">
          <cell r="C311" t="str">
            <v>7310231</v>
          </cell>
          <cell r="F311">
            <v>3</v>
          </cell>
        </row>
        <row r="312">
          <cell r="C312" t="str">
            <v>7310232</v>
          </cell>
          <cell r="F312">
            <v>2</v>
          </cell>
        </row>
        <row r="313">
          <cell r="C313" t="str">
            <v>7310233</v>
          </cell>
          <cell r="F313">
            <v>1</v>
          </cell>
        </row>
        <row r="314">
          <cell r="C314" t="str">
            <v>7310234</v>
          </cell>
          <cell r="F314">
            <v>100</v>
          </cell>
        </row>
        <row r="315">
          <cell r="C315" t="str">
            <v>7310120</v>
          </cell>
          <cell r="F315">
            <v>1</v>
          </cell>
        </row>
        <row r="316">
          <cell r="C316" t="str">
            <v>7310235</v>
          </cell>
          <cell r="F316">
            <v>8</v>
          </cell>
        </row>
        <row r="317">
          <cell r="C317" t="str">
            <v>7310236</v>
          </cell>
          <cell r="F317">
            <v>1</v>
          </cell>
        </row>
        <row r="318">
          <cell r="C318" t="str">
            <v>7310237</v>
          </cell>
          <cell r="F318">
            <v>1</v>
          </cell>
        </row>
        <row r="319">
          <cell r="C319" t="str">
            <v>7310238</v>
          </cell>
          <cell r="F319">
            <v>18</v>
          </cell>
        </row>
        <row r="320">
          <cell r="C320" t="str">
            <v>7310239</v>
          </cell>
          <cell r="F320">
            <v>20</v>
          </cell>
        </row>
        <row r="321">
          <cell r="C321" t="str">
            <v>7310240</v>
          </cell>
          <cell r="F321">
            <v>10</v>
          </cell>
        </row>
        <row r="322">
          <cell r="C322" t="str">
            <v>7310241</v>
          </cell>
          <cell r="F322">
            <v>10</v>
          </cell>
        </row>
        <row r="323">
          <cell r="C323" t="str">
            <v>7310242</v>
          </cell>
          <cell r="F323">
            <v>10</v>
          </cell>
        </row>
        <row r="324">
          <cell r="C324" t="str">
            <v>7310243</v>
          </cell>
          <cell r="F324">
            <v>322.7</v>
          </cell>
        </row>
        <row r="325">
          <cell r="C325" t="str">
            <v>7310120</v>
          </cell>
          <cell r="F325">
            <v>1</v>
          </cell>
        </row>
        <row r="326">
          <cell r="C326" t="str">
            <v>7310245</v>
          </cell>
          <cell r="F326">
            <v>7</v>
          </cell>
        </row>
        <row r="327">
          <cell r="C327" t="str">
            <v>7310246</v>
          </cell>
          <cell r="F327">
            <v>51.7</v>
          </cell>
        </row>
        <row r="328">
          <cell r="C328" t="str">
            <v>7310247</v>
          </cell>
          <cell r="F328">
            <v>19.5</v>
          </cell>
        </row>
        <row r="329">
          <cell r="C329" t="str">
            <v>7310248</v>
          </cell>
          <cell r="F329">
            <v>0.5</v>
          </cell>
        </row>
        <row r="330">
          <cell r="C330" t="str">
            <v>7310249</v>
          </cell>
          <cell r="F330">
            <v>0.96</v>
          </cell>
        </row>
        <row r="331">
          <cell r="C331" t="str">
            <v>7310250</v>
          </cell>
          <cell r="F331">
            <v>1.96</v>
          </cell>
        </row>
        <row r="332">
          <cell r="C332" t="str">
            <v>7310251</v>
          </cell>
          <cell r="F332">
            <v>5.05</v>
          </cell>
        </row>
        <row r="333">
          <cell r="C333" t="str">
            <v>7310252</v>
          </cell>
          <cell r="F333">
            <v>2.1</v>
          </cell>
        </row>
        <row r="334">
          <cell r="C334" t="str">
            <v>7310253</v>
          </cell>
          <cell r="F334">
            <v>98.6</v>
          </cell>
        </row>
        <row r="335">
          <cell r="C335" t="str">
            <v>7310253</v>
          </cell>
          <cell r="F335">
            <v>50.1</v>
          </cell>
        </row>
        <row r="336">
          <cell r="C336" t="str">
            <v>7310292</v>
          </cell>
          <cell r="F336">
            <v>36</v>
          </cell>
        </row>
        <row r="337">
          <cell r="C337" t="str">
            <v>7310293</v>
          </cell>
          <cell r="F337">
            <v>34</v>
          </cell>
        </row>
        <row r="338">
          <cell r="C338" t="str">
            <v>7310293</v>
          </cell>
          <cell r="F338">
            <v>2</v>
          </cell>
        </row>
        <row r="339">
          <cell r="C339" t="str">
            <v>7310294</v>
          </cell>
          <cell r="F339">
            <v>10</v>
          </cell>
        </row>
        <row r="340">
          <cell r="C340" t="str">
            <v>7310295</v>
          </cell>
          <cell r="F340">
            <v>2</v>
          </cell>
        </row>
        <row r="341">
          <cell r="C341" t="str">
            <v>7310296</v>
          </cell>
          <cell r="F341">
            <v>22</v>
          </cell>
        </row>
        <row r="342">
          <cell r="C342" t="str">
            <v>7310297</v>
          </cell>
          <cell r="F342">
            <v>9</v>
          </cell>
        </row>
        <row r="343">
          <cell r="C343" t="str">
            <v>7310298</v>
          </cell>
          <cell r="F343">
            <v>4</v>
          </cell>
        </row>
        <row r="344">
          <cell r="C344" t="str">
            <v>7310299</v>
          </cell>
          <cell r="F344">
            <v>9</v>
          </cell>
        </row>
        <row r="345">
          <cell r="C345" t="str">
            <v>7310283</v>
          </cell>
          <cell r="F345">
            <v>70</v>
          </cell>
        </row>
        <row r="346">
          <cell r="C346" t="str">
            <v>7310300</v>
          </cell>
          <cell r="F346">
            <v>7</v>
          </cell>
        </row>
        <row r="347">
          <cell r="C347" t="str">
            <v>7300138</v>
          </cell>
          <cell r="F347">
            <v>2</v>
          </cell>
        </row>
        <row r="348">
          <cell r="C348" t="str">
            <v>7310301</v>
          </cell>
          <cell r="F348">
            <v>1</v>
          </cell>
        </row>
        <row r="349">
          <cell r="C349" t="str">
            <v>7310302</v>
          </cell>
          <cell r="F349">
            <v>1</v>
          </cell>
        </row>
        <row r="350">
          <cell r="C350" t="str">
            <v>100013</v>
          </cell>
          <cell r="F350">
            <v>9</v>
          </cell>
        </row>
        <row r="351">
          <cell r="C351" t="str">
            <v>7310289</v>
          </cell>
          <cell r="F351">
            <v>1</v>
          </cell>
        </row>
        <row r="352">
          <cell r="C352" t="str">
            <v>7310290</v>
          </cell>
          <cell r="F352">
            <v>60</v>
          </cell>
        </row>
        <row r="353">
          <cell r="C353" t="str">
            <v>7310303</v>
          </cell>
          <cell r="F353">
            <v>2</v>
          </cell>
        </row>
        <row r="354">
          <cell r="C354" t="str">
            <v>7310304</v>
          </cell>
          <cell r="F354">
            <v>2</v>
          </cell>
        </row>
        <row r="355">
          <cell r="C355" t="str">
            <v>7310193</v>
          </cell>
          <cell r="F355">
            <v>3</v>
          </cell>
        </row>
        <row r="356">
          <cell r="C356" t="str">
            <v>7300052</v>
          </cell>
          <cell r="F356">
            <v>24</v>
          </cell>
        </row>
        <row r="357">
          <cell r="C357" t="str">
            <v>7370684</v>
          </cell>
          <cell r="F357">
            <v>25</v>
          </cell>
        </row>
        <row r="358">
          <cell r="C358" t="str">
            <v>7310305</v>
          </cell>
          <cell r="F358">
            <v>10</v>
          </cell>
        </row>
        <row r="359">
          <cell r="C359" t="str">
            <v>7310306</v>
          </cell>
          <cell r="F359">
            <v>1</v>
          </cell>
        </row>
        <row r="360">
          <cell r="C360" t="str">
            <v>7310307</v>
          </cell>
          <cell r="F360">
            <v>6</v>
          </cell>
        </row>
        <row r="361">
          <cell r="C361" t="str">
            <v>7731447</v>
          </cell>
          <cell r="F361">
            <v>1</v>
          </cell>
        </row>
        <row r="362">
          <cell r="C362" t="str">
            <v>7300015</v>
          </cell>
          <cell r="F362">
            <v>10</v>
          </cell>
        </row>
        <row r="363">
          <cell r="C363" t="str">
            <v>7131043</v>
          </cell>
          <cell r="F363">
            <v>10</v>
          </cell>
        </row>
        <row r="364">
          <cell r="C364" t="str">
            <v>7131043</v>
          </cell>
          <cell r="F364">
            <v>10</v>
          </cell>
        </row>
        <row r="365">
          <cell r="C365" t="str">
            <v>7131043</v>
          </cell>
          <cell r="F365">
            <v>3</v>
          </cell>
        </row>
        <row r="366">
          <cell r="C366" t="str">
            <v>7131043</v>
          </cell>
          <cell r="F366">
            <v>5</v>
          </cell>
        </row>
        <row r="367">
          <cell r="C367" t="str">
            <v>7310312</v>
          </cell>
          <cell r="F367">
            <v>108</v>
          </cell>
        </row>
        <row r="368">
          <cell r="C368" t="str">
            <v>100021</v>
          </cell>
          <cell r="F368">
            <v>50</v>
          </cell>
        </row>
        <row r="369">
          <cell r="C369" t="str">
            <v>7310308</v>
          </cell>
          <cell r="F369">
            <v>202</v>
          </cell>
        </row>
        <row r="370">
          <cell r="C370" t="str">
            <v>7310311</v>
          </cell>
          <cell r="F370">
            <v>136</v>
          </cell>
        </row>
        <row r="371">
          <cell r="C371" t="str">
            <v>7310313</v>
          </cell>
          <cell r="F371">
            <v>88</v>
          </cell>
        </row>
        <row r="372">
          <cell r="C372" t="str">
            <v>7310120</v>
          </cell>
          <cell r="F372">
            <v>1</v>
          </cell>
        </row>
        <row r="373">
          <cell r="C373" t="str">
            <v>7310314</v>
          </cell>
          <cell r="F373">
            <v>1</v>
          </cell>
        </row>
        <row r="374">
          <cell r="C374" t="str">
            <v>7310315</v>
          </cell>
          <cell r="F374">
            <v>45</v>
          </cell>
        </row>
        <row r="375">
          <cell r="C375" t="str">
            <v>7310316</v>
          </cell>
          <cell r="F375">
            <v>25</v>
          </cell>
        </row>
        <row r="376">
          <cell r="C376" t="str">
            <v>7370249</v>
          </cell>
          <cell r="F376">
            <v>20</v>
          </cell>
        </row>
        <row r="377">
          <cell r="C377" t="str">
            <v>7370539</v>
          </cell>
          <cell r="F377">
            <v>1</v>
          </cell>
        </row>
        <row r="378">
          <cell r="C378" t="str">
            <v>7310317</v>
          </cell>
          <cell r="F378">
            <v>10.5</v>
          </cell>
        </row>
        <row r="379">
          <cell r="C379" t="str">
            <v>7310120</v>
          </cell>
          <cell r="F379">
            <v>1</v>
          </cell>
        </row>
        <row r="380">
          <cell r="C380" t="str">
            <v>7370639</v>
          </cell>
          <cell r="F380">
            <v>35</v>
          </cell>
        </row>
        <row r="381">
          <cell r="C381" t="str">
            <v>7731121</v>
          </cell>
          <cell r="F381">
            <v>1</v>
          </cell>
        </row>
        <row r="382">
          <cell r="C382" t="str">
            <v>7310319</v>
          </cell>
          <cell r="F382">
            <v>1</v>
          </cell>
        </row>
        <row r="383">
          <cell r="C383" t="str">
            <v>7310318</v>
          </cell>
          <cell r="F383">
            <v>1</v>
          </cell>
        </row>
        <row r="384">
          <cell r="C384" t="str">
            <v>7310120</v>
          </cell>
          <cell r="F384">
            <v>2</v>
          </cell>
        </row>
        <row r="385">
          <cell r="C385" t="str">
            <v>7310320</v>
          </cell>
          <cell r="F385">
            <v>7</v>
          </cell>
        </row>
        <row r="386">
          <cell r="C386" t="str">
            <v>7310321</v>
          </cell>
          <cell r="F386">
            <v>1</v>
          </cell>
        </row>
        <row r="387">
          <cell r="C387" t="str">
            <v>7310322</v>
          </cell>
          <cell r="F387">
            <v>1</v>
          </cell>
        </row>
        <row r="388">
          <cell r="C388" t="str">
            <v>7310323</v>
          </cell>
          <cell r="F388">
            <v>1</v>
          </cell>
        </row>
        <row r="389">
          <cell r="C389" t="str">
            <v>7310324</v>
          </cell>
          <cell r="F389">
            <v>2</v>
          </cell>
        </row>
        <row r="390">
          <cell r="C390" t="str">
            <v>7310325</v>
          </cell>
          <cell r="F390">
            <v>2</v>
          </cell>
        </row>
        <row r="391">
          <cell r="C391" t="str">
            <v>7310326</v>
          </cell>
          <cell r="F391">
            <v>2</v>
          </cell>
        </row>
        <row r="392">
          <cell r="C392" t="str">
            <v>7310327</v>
          </cell>
          <cell r="F392">
            <v>2</v>
          </cell>
        </row>
        <row r="393">
          <cell r="C393" t="str">
            <v>7310328</v>
          </cell>
          <cell r="F393">
            <v>10</v>
          </cell>
        </row>
        <row r="394">
          <cell r="C394" t="str">
            <v>7370516</v>
          </cell>
          <cell r="F394">
            <v>7</v>
          </cell>
        </row>
        <row r="395">
          <cell r="C395" t="str">
            <v>7310329</v>
          </cell>
          <cell r="F395">
            <v>3</v>
          </cell>
        </row>
        <row r="396">
          <cell r="C396" t="str">
            <v>7310330</v>
          </cell>
          <cell r="F396">
            <v>2</v>
          </cell>
        </row>
        <row r="397">
          <cell r="C397" t="str">
            <v>100021</v>
          </cell>
          <cell r="F397">
            <v>20</v>
          </cell>
        </row>
        <row r="398">
          <cell r="C398" t="str">
            <v>7370249</v>
          </cell>
          <cell r="F398">
            <v>20</v>
          </cell>
        </row>
        <row r="399">
          <cell r="C399" t="str">
            <v>7310331</v>
          </cell>
          <cell r="F399">
            <v>4</v>
          </cell>
        </row>
        <row r="400">
          <cell r="C400" t="str">
            <v>7310198</v>
          </cell>
          <cell r="F400">
            <v>5</v>
          </cell>
        </row>
        <row r="401">
          <cell r="C401" t="str">
            <v>7300128</v>
          </cell>
          <cell r="F401">
            <v>140</v>
          </cell>
        </row>
        <row r="402">
          <cell r="C402" t="str">
            <v>7310120</v>
          </cell>
          <cell r="F402">
            <v>1</v>
          </cell>
        </row>
        <row r="403">
          <cell r="C403" t="str">
            <v>7310308</v>
          </cell>
          <cell r="F403">
            <v>55</v>
          </cell>
        </row>
        <row r="404">
          <cell r="C404" t="str">
            <v>7310311</v>
          </cell>
          <cell r="F404">
            <v>80</v>
          </cell>
        </row>
        <row r="405">
          <cell r="C405" t="str">
            <v>7310312</v>
          </cell>
          <cell r="F405">
            <v>40</v>
          </cell>
        </row>
        <row r="406">
          <cell r="C406" t="str">
            <v>7310332</v>
          </cell>
          <cell r="F406">
            <v>1</v>
          </cell>
        </row>
        <row r="407">
          <cell r="C407" t="str">
            <v>7310120</v>
          </cell>
          <cell r="F407">
            <v>2</v>
          </cell>
        </row>
        <row r="408">
          <cell r="C408" t="str">
            <v>7310120</v>
          </cell>
          <cell r="F408">
            <v>1</v>
          </cell>
        </row>
        <row r="409">
          <cell r="C409" t="str">
            <v>7310333</v>
          </cell>
          <cell r="F409">
            <v>4</v>
          </cell>
        </row>
        <row r="410">
          <cell r="C410" t="str">
            <v>7310334</v>
          </cell>
          <cell r="F410">
            <v>1</v>
          </cell>
        </row>
        <row r="411">
          <cell r="C411" t="str">
            <v>7310335</v>
          </cell>
          <cell r="F411">
            <v>2</v>
          </cell>
        </row>
        <row r="412">
          <cell r="C412" t="str">
            <v>7310402</v>
          </cell>
          <cell r="F412">
            <v>0.74</v>
          </cell>
        </row>
        <row r="413">
          <cell r="C413" t="str">
            <v>7310406</v>
          </cell>
          <cell r="F413">
            <v>2.0699999999999998</v>
          </cell>
        </row>
        <row r="414">
          <cell r="C414" t="str">
            <v>7310403</v>
          </cell>
          <cell r="F414">
            <v>2.0699999999999998</v>
          </cell>
        </row>
        <row r="415">
          <cell r="C415" t="str">
            <v>7310400</v>
          </cell>
          <cell r="F415">
            <v>1.62</v>
          </cell>
        </row>
        <row r="416">
          <cell r="C416" t="str">
            <v>7310399</v>
          </cell>
          <cell r="F416">
            <v>1.26</v>
          </cell>
        </row>
        <row r="417">
          <cell r="C417" t="str">
            <v>7310404</v>
          </cell>
          <cell r="F417">
            <v>3.28</v>
          </cell>
        </row>
        <row r="418">
          <cell r="C418" t="str">
            <v>7310401</v>
          </cell>
          <cell r="F418">
            <v>4.49</v>
          </cell>
        </row>
        <row r="419">
          <cell r="C419" t="str">
            <v>7310398</v>
          </cell>
          <cell r="F419">
            <v>2.25</v>
          </cell>
        </row>
        <row r="420">
          <cell r="C420" t="str">
            <v>7310405</v>
          </cell>
          <cell r="F420">
            <v>24.76</v>
          </cell>
        </row>
        <row r="421">
          <cell r="C421" t="str">
            <v>7310337</v>
          </cell>
          <cell r="F421">
            <v>1</v>
          </cell>
        </row>
        <row r="422">
          <cell r="C422" t="str">
            <v>7310336</v>
          </cell>
          <cell r="F422">
            <v>4</v>
          </cell>
        </row>
        <row r="423">
          <cell r="C423" t="str">
            <v>7310339</v>
          </cell>
          <cell r="F423">
            <v>10</v>
          </cell>
        </row>
        <row r="424">
          <cell r="C424" t="str">
            <v>7310338</v>
          </cell>
          <cell r="F424">
            <v>3</v>
          </cell>
        </row>
        <row r="425">
          <cell r="C425" t="str">
            <v>7310340</v>
          </cell>
          <cell r="F425">
            <v>6</v>
          </cell>
        </row>
        <row r="426">
          <cell r="C426" t="str">
            <v>7310341</v>
          </cell>
          <cell r="F426">
            <v>1</v>
          </cell>
        </row>
        <row r="427">
          <cell r="C427" t="str">
            <v>7310343</v>
          </cell>
          <cell r="F427">
            <v>1</v>
          </cell>
        </row>
        <row r="428">
          <cell r="C428" t="str">
            <v>7310342</v>
          </cell>
          <cell r="F428">
            <v>1</v>
          </cell>
        </row>
        <row r="429">
          <cell r="C429" t="str">
            <v>7310347</v>
          </cell>
          <cell r="F429">
            <v>1</v>
          </cell>
        </row>
        <row r="430">
          <cell r="C430" t="str">
            <v>7310348</v>
          </cell>
          <cell r="F430">
            <v>4</v>
          </cell>
        </row>
        <row r="431">
          <cell r="C431" t="str">
            <v>7310346</v>
          </cell>
          <cell r="F431">
            <v>50</v>
          </cell>
        </row>
        <row r="432">
          <cell r="C432" t="str">
            <v>7310349</v>
          </cell>
          <cell r="F432">
            <v>8</v>
          </cell>
        </row>
        <row r="433">
          <cell r="C433" t="str">
            <v>7310345</v>
          </cell>
          <cell r="F433">
            <v>100</v>
          </cell>
        </row>
        <row r="434">
          <cell r="C434" t="str">
            <v>7310344</v>
          </cell>
          <cell r="F434">
            <v>1</v>
          </cell>
        </row>
        <row r="435">
          <cell r="C435" t="str">
            <v>7310123</v>
          </cell>
          <cell r="F435">
            <v>1</v>
          </cell>
        </row>
        <row r="436">
          <cell r="C436" t="str">
            <v>7310354</v>
          </cell>
          <cell r="F436">
            <v>1</v>
          </cell>
        </row>
        <row r="437">
          <cell r="C437" t="str">
            <v>7310353</v>
          </cell>
          <cell r="F437">
            <v>20</v>
          </cell>
        </row>
        <row r="438">
          <cell r="C438" t="str">
            <v>7310350</v>
          </cell>
          <cell r="F438">
            <v>1</v>
          </cell>
        </row>
        <row r="439">
          <cell r="C439" t="str">
            <v>7310352</v>
          </cell>
          <cell r="F439">
            <v>3</v>
          </cell>
        </row>
        <row r="440">
          <cell r="C440" t="str">
            <v>7310351</v>
          </cell>
          <cell r="F440">
            <v>1</v>
          </cell>
        </row>
        <row r="441">
          <cell r="C441" t="str">
            <v>7310355</v>
          </cell>
          <cell r="F441">
            <v>14</v>
          </cell>
        </row>
        <row r="442">
          <cell r="C442" t="str">
            <v>7310357</v>
          </cell>
          <cell r="F442">
            <v>6</v>
          </cell>
        </row>
        <row r="443">
          <cell r="C443" t="str">
            <v>7310356</v>
          </cell>
          <cell r="F443">
            <v>48</v>
          </cell>
        </row>
        <row r="444">
          <cell r="C444" t="str">
            <v>7310358</v>
          </cell>
          <cell r="F444">
            <v>6</v>
          </cell>
        </row>
        <row r="445">
          <cell r="C445" t="str">
            <v>7310123</v>
          </cell>
          <cell r="F445">
            <v>1</v>
          </cell>
        </row>
        <row r="446">
          <cell r="C446" t="str">
            <v>7310359</v>
          </cell>
          <cell r="F446">
            <v>2</v>
          </cell>
        </row>
        <row r="447">
          <cell r="C447" t="str">
            <v>7310360</v>
          </cell>
          <cell r="F447">
            <v>7</v>
          </cell>
        </row>
        <row r="448">
          <cell r="C448" t="str">
            <v>7310123</v>
          </cell>
          <cell r="F448">
            <v>2</v>
          </cell>
        </row>
        <row r="449">
          <cell r="C449" t="str">
            <v>7310361</v>
          </cell>
          <cell r="F449">
            <v>2205</v>
          </cell>
        </row>
        <row r="450">
          <cell r="C450" t="str">
            <v>7310123</v>
          </cell>
          <cell r="F450">
            <v>1</v>
          </cell>
        </row>
        <row r="451">
          <cell r="C451" t="str">
            <v>7310362</v>
          </cell>
          <cell r="F451">
            <v>90</v>
          </cell>
        </row>
        <row r="452">
          <cell r="C452" t="str">
            <v>7310123</v>
          </cell>
          <cell r="F452">
            <v>1</v>
          </cell>
        </row>
        <row r="453">
          <cell r="C453" t="str">
            <v>7310362</v>
          </cell>
          <cell r="F453">
            <v>40</v>
          </cell>
        </row>
        <row r="454">
          <cell r="C454" t="str">
            <v>7310123</v>
          </cell>
          <cell r="F454">
            <v>1</v>
          </cell>
        </row>
        <row r="455">
          <cell r="C455" t="str">
            <v>7310363</v>
          </cell>
          <cell r="F455">
            <v>1</v>
          </cell>
        </row>
        <row r="456">
          <cell r="C456" t="str">
            <v>7310369</v>
          </cell>
          <cell r="F456">
            <v>5</v>
          </cell>
        </row>
        <row r="457">
          <cell r="C457" t="str">
            <v>7310367</v>
          </cell>
          <cell r="F457">
            <v>1</v>
          </cell>
        </row>
        <row r="458">
          <cell r="C458" t="str">
            <v>7310365</v>
          </cell>
          <cell r="F458">
            <v>1</v>
          </cell>
        </row>
        <row r="459">
          <cell r="C459" t="str">
            <v>7310366</v>
          </cell>
          <cell r="F459">
            <v>6</v>
          </cell>
        </row>
        <row r="460">
          <cell r="C460" t="str">
            <v>7310368</v>
          </cell>
          <cell r="F460">
            <v>5</v>
          </cell>
        </row>
        <row r="461">
          <cell r="C461" t="str">
            <v>7310370</v>
          </cell>
          <cell r="F461">
            <v>5</v>
          </cell>
        </row>
        <row r="462">
          <cell r="C462" t="str">
            <v>7310364</v>
          </cell>
          <cell r="F462">
            <v>3</v>
          </cell>
        </row>
        <row r="463">
          <cell r="C463" t="str">
            <v>7310371</v>
          </cell>
          <cell r="F463">
            <v>260</v>
          </cell>
        </row>
        <row r="464">
          <cell r="C464" t="str">
            <v>7310123</v>
          </cell>
          <cell r="F464">
            <v>1</v>
          </cell>
        </row>
        <row r="465">
          <cell r="C465" t="str">
            <v>7310372</v>
          </cell>
          <cell r="F465">
            <v>1500</v>
          </cell>
        </row>
        <row r="466">
          <cell r="C466" t="str">
            <v>7310373</v>
          </cell>
          <cell r="F466">
            <v>360</v>
          </cell>
        </row>
        <row r="467">
          <cell r="C467" t="str">
            <v>7310374</v>
          </cell>
          <cell r="F467">
            <v>7</v>
          </cell>
        </row>
        <row r="468">
          <cell r="C468" t="str">
            <v>7310375</v>
          </cell>
          <cell r="F468">
            <v>4</v>
          </cell>
        </row>
        <row r="469">
          <cell r="C469" t="str">
            <v>7310377</v>
          </cell>
          <cell r="F469">
            <v>18</v>
          </cell>
        </row>
        <row r="470">
          <cell r="C470" t="str">
            <v>7310376</v>
          </cell>
          <cell r="F470">
            <v>35.35</v>
          </cell>
        </row>
        <row r="471">
          <cell r="C471" t="str">
            <v>7310378</v>
          </cell>
          <cell r="F471">
            <v>1</v>
          </cell>
        </row>
        <row r="472">
          <cell r="C472" t="str">
            <v>7310380</v>
          </cell>
          <cell r="F472">
            <v>1</v>
          </cell>
        </row>
        <row r="473">
          <cell r="C473" t="str">
            <v>7310382</v>
          </cell>
          <cell r="F473">
            <v>1</v>
          </cell>
        </row>
        <row r="474">
          <cell r="C474" t="str">
            <v>7310381</v>
          </cell>
          <cell r="F474">
            <v>2</v>
          </cell>
        </row>
        <row r="475">
          <cell r="C475" t="str">
            <v>7310383</v>
          </cell>
          <cell r="F475">
            <v>1</v>
          </cell>
        </row>
        <row r="476">
          <cell r="C476" t="str">
            <v>7310379</v>
          </cell>
          <cell r="F476">
            <v>20</v>
          </cell>
        </row>
        <row r="477">
          <cell r="C477" t="str">
            <v>7310385</v>
          </cell>
          <cell r="F477">
            <v>4</v>
          </cell>
        </row>
        <row r="478">
          <cell r="C478" t="str">
            <v>7310384</v>
          </cell>
          <cell r="F478">
            <v>55</v>
          </cell>
        </row>
        <row r="479">
          <cell r="C479" t="str">
            <v>7310386</v>
          </cell>
          <cell r="F479">
            <v>42</v>
          </cell>
        </row>
        <row r="480">
          <cell r="C480" t="str">
            <v>7310387</v>
          </cell>
          <cell r="F480">
            <v>1</v>
          </cell>
        </row>
        <row r="481">
          <cell r="C481" t="str">
            <v>7310393</v>
          </cell>
          <cell r="F481">
            <v>324</v>
          </cell>
        </row>
        <row r="482">
          <cell r="C482" t="str">
            <v>7310396</v>
          </cell>
          <cell r="F482">
            <v>1600</v>
          </cell>
        </row>
        <row r="483">
          <cell r="C483" t="str">
            <v>7310392</v>
          </cell>
          <cell r="F483">
            <v>360</v>
          </cell>
        </row>
        <row r="484">
          <cell r="C484" t="str">
            <v>7310394</v>
          </cell>
          <cell r="F484">
            <v>0.5</v>
          </cell>
        </row>
        <row r="485">
          <cell r="C485" t="str">
            <v>7310388</v>
          </cell>
          <cell r="F485">
            <v>40</v>
          </cell>
        </row>
        <row r="486">
          <cell r="C486" t="str">
            <v>7310389</v>
          </cell>
          <cell r="F486">
            <v>8</v>
          </cell>
        </row>
        <row r="487">
          <cell r="C487" t="str">
            <v>7310395</v>
          </cell>
          <cell r="F487">
            <v>0.5</v>
          </cell>
        </row>
        <row r="488">
          <cell r="C488" t="str">
            <v>7310390</v>
          </cell>
          <cell r="F488">
            <v>6</v>
          </cell>
        </row>
        <row r="489">
          <cell r="C489" t="str">
            <v>7310391</v>
          </cell>
          <cell r="F489">
            <v>5</v>
          </cell>
        </row>
        <row r="490">
          <cell r="C490" t="str">
            <v>7310397</v>
          </cell>
          <cell r="F490">
            <v>1</v>
          </cell>
        </row>
        <row r="491">
          <cell r="C491" t="str">
            <v>7310212</v>
          </cell>
          <cell r="F491">
            <v>53</v>
          </cell>
        </row>
        <row r="492">
          <cell r="C492" t="str">
            <v>7310408</v>
          </cell>
          <cell r="F492">
            <v>8</v>
          </cell>
        </row>
        <row r="493">
          <cell r="C493" t="str">
            <v>7310407</v>
          </cell>
          <cell r="F493">
            <v>1</v>
          </cell>
        </row>
        <row r="494">
          <cell r="C494" t="str">
            <v>7310409</v>
          </cell>
          <cell r="F494">
            <v>1200</v>
          </cell>
        </row>
        <row r="495">
          <cell r="C495" t="str">
            <v>7310411</v>
          </cell>
          <cell r="F495">
            <v>144</v>
          </cell>
        </row>
        <row r="496">
          <cell r="C496" t="str">
            <v>7310410</v>
          </cell>
          <cell r="F496">
            <v>1500</v>
          </cell>
        </row>
        <row r="497">
          <cell r="C497" t="str">
            <v>7310123</v>
          </cell>
          <cell r="F497">
            <v>1</v>
          </cell>
        </row>
        <row r="498">
          <cell r="C498" t="str">
            <v>773289</v>
          </cell>
          <cell r="F498">
            <v>16</v>
          </cell>
        </row>
        <row r="499">
          <cell r="C499" t="str">
            <v>7310123</v>
          </cell>
          <cell r="F499">
            <v>1</v>
          </cell>
        </row>
        <row r="500">
          <cell r="C500" t="str">
            <v>773290</v>
          </cell>
          <cell r="F500">
            <v>143</v>
          </cell>
        </row>
        <row r="501">
          <cell r="C501" t="str">
            <v>773291</v>
          </cell>
          <cell r="F501">
            <v>10</v>
          </cell>
        </row>
        <row r="502">
          <cell r="C502" t="str">
            <v>773294</v>
          </cell>
          <cell r="F502">
            <v>100</v>
          </cell>
        </row>
        <row r="503">
          <cell r="C503" t="str">
            <v>773296</v>
          </cell>
          <cell r="F503">
            <v>2</v>
          </cell>
        </row>
        <row r="504">
          <cell r="C504" t="str">
            <v>773299</v>
          </cell>
          <cell r="F504">
            <v>1</v>
          </cell>
        </row>
        <row r="505">
          <cell r="C505" t="str">
            <v>773304</v>
          </cell>
          <cell r="F505">
            <v>1</v>
          </cell>
        </row>
        <row r="506">
          <cell r="C506" t="str">
            <v>773298</v>
          </cell>
          <cell r="F506">
            <v>4</v>
          </cell>
        </row>
        <row r="507">
          <cell r="C507" t="str">
            <v>773303</v>
          </cell>
          <cell r="F507">
            <v>4</v>
          </cell>
        </row>
        <row r="508">
          <cell r="C508" t="str">
            <v>773300</v>
          </cell>
          <cell r="F508">
            <v>10</v>
          </cell>
        </row>
        <row r="509">
          <cell r="C509" t="str">
            <v>773295</v>
          </cell>
          <cell r="F509">
            <v>2</v>
          </cell>
        </row>
        <row r="510">
          <cell r="C510" t="str">
            <v>773301</v>
          </cell>
          <cell r="F510">
            <v>5</v>
          </cell>
        </row>
        <row r="511">
          <cell r="C511" t="str">
            <v>773297</v>
          </cell>
          <cell r="F511">
            <v>4</v>
          </cell>
        </row>
        <row r="512">
          <cell r="C512" t="str">
            <v>773302</v>
          </cell>
          <cell r="F512">
            <v>5</v>
          </cell>
        </row>
        <row r="513">
          <cell r="C513" t="str">
            <v>773309</v>
          </cell>
          <cell r="F513">
            <v>25</v>
          </cell>
        </row>
        <row r="514">
          <cell r="C514" t="str">
            <v>773305</v>
          </cell>
          <cell r="F514">
            <v>42</v>
          </cell>
        </row>
        <row r="515">
          <cell r="C515" t="str">
            <v>773306</v>
          </cell>
          <cell r="F515">
            <v>28</v>
          </cell>
        </row>
        <row r="516">
          <cell r="C516" t="str">
            <v>773308</v>
          </cell>
          <cell r="F516">
            <v>7</v>
          </cell>
        </row>
        <row r="517">
          <cell r="C517" t="str">
            <v>773310</v>
          </cell>
          <cell r="F517">
            <v>50</v>
          </cell>
        </row>
        <row r="518">
          <cell r="C518" t="str">
            <v>773307</v>
          </cell>
          <cell r="F518">
            <v>9</v>
          </cell>
        </row>
        <row r="519">
          <cell r="C519" t="str">
            <v>773319</v>
          </cell>
          <cell r="F519">
            <v>1</v>
          </cell>
        </row>
        <row r="520">
          <cell r="C520" t="str">
            <v>773311</v>
          </cell>
          <cell r="F520">
            <v>1</v>
          </cell>
        </row>
        <row r="521">
          <cell r="C521" t="str">
            <v>773314</v>
          </cell>
          <cell r="F521">
            <v>26</v>
          </cell>
        </row>
        <row r="522">
          <cell r="C522" t="str">
            <v>773313</v>
          </cell>
          <cell r="F522">
            <v>13</v>
          </cell>
        </row>
        <row r="523">
          <cell r="C523" t="str">
            <v>773315</v>
          </cell>
          <cell r="F523">
            <v>1</v>
          </cell>
        </row>
        <row r="524">
          <cell r="C524" t="str">
            <v>773318</v>
          </cell>
          <cell r="F524">
            <v>18</v>
          </cell>
        </row>
        <row r="525">
          <cell r="C525" t="str">
            <v>773316</v>
          </cell>
          <cell r="F525">
            <v>3</v>
          </cell>
        </row>
        <row r="526">
          <cell r="C526" t="str">
            <v>773317</v>
          </cell>
          <cell r="F526">
            <v>20</v>
          </cell>
        </row>
        <row r="527">
          <cell r="C527" t="str">
            <v>7310411</v>
          </cell>
          <cell r="F527">
            <v>72</v>
          </cell>
        </row>
        <row r="528">
          <cell r="C528" t="str">
            <v>7310410</v>
          </cell>
          <cell r="F528">
            <v>135</v>
          </cell>
        </row>
        <row r="529">
          <cell r="C529" t="str">
            <v>7310409</v>
          </cell>
          <cell r="F529">
            <v>440</v>
          </cell>
        </row>
        <row r="530">
          <cell r="C530" t="str">
            <v>7310123</v>
          </cell>
          <cell r="F530">
            <v>1</v>
          </cell>
        </row>
        <row r="531">
          <cell r="C531" t="str">
            <v>773312</v>
          </cell>
          <cell r="F531">
            <v>1</v>
          </cell>
        </row>
        <row r="532">
          <cell r="C532" t="str">
            <v>7310341</v>
          </cell>
          <cell r="F532">
            <v>377.5</v>
          </cell>
        </row>
        <row r="533">
          <cell r="C533" t="str">
            <v>7310341</v>
          </cell>
          <cell r="F533">
            <v>20.13</v>
          </cell>
        </row>
        <row r="534">
          <cell r="C534" t="str">
            <v>7310361</v>
          </cell>
          <cell r="F534">
            <v>440</v>
          </cell>
        </row>
        <row r="535">
          <cell r="C535" t="str">
            <v>7370570</v>
          </cell>
          <cell r="F535">
            <v>2</v>
          </cell>
        </row>
        <row r="536">
          <cell r="C536" t="str">
            <v>773320</v>
          </cell>
          <cell r="F536">
            <v>3</v>
          </cell>
        </row>
        <row r="537">
          <cell r="C537" t="str">
            <v>773323</v>
          </cell>
          <cell r="F537">
            <v>1</v>
          </cell>
        </row>
        <row r="538">
          <cell r="C538" t="str">
            <v>773321</v>
          </cell>
          <cell r="F538">
            <v>2</v>
          </cell>
        </row>
        <row r="539">
          <cell r="C539" t="str">
            <v>773322</v>
          </cell>
          <cell r="F539">
            <v>1</v>
          </cell>
        </row>
        <row r="540">
          <cell r="C540" t="str">
            <v>773330</v>
          </cell>
          <cell r="F540">
            <v>1</v>
          </cell>
        </row>
        <row r="541">
          <cell r="C541" t="str">
            <v>773332</v>
          </cell>
          <cell r="F541">
            <v>3</v>
          </cell>
        </row>
        <row r="542">
          <cell r="C542" t="str">
            <v>773331</v>
          </cell>
          <cell r="F542">
            <v>10</v>
          </cell>
        </row>
        <row r="543">
          <cell r="C543" t="str">
            <v>773329</v>
          </cell>
          <cell r="F543">
            <v>10</v>
          </cell>
        </row>
        <row r="544">
          <cell r="C544" t="str">
            <v>773328</v>
          </cell>
          <cell r="F544">
            <v>10</v>
          </cell>
        </row>
        <row r="545">
          <cell r="C545" t="str">
            <v>773326</v>
          </cell>
          <cell r="F545">
            <v>17</v>
          </cell>
        </row>
        <row r="546">
          <cell r="C546" t="str">
            <v>773327</v>
          </cell>
          <cell r="F546">
            <v>10</v>
          </cell>
        </row>
        <row r="547">
          <cell r="C547" t="str">
            <v>773333</v>
          </cell>
          <cell r="F547">
            <v>6</v>
          </cell>
        </row>
        <row r="548">
          <cell r="C548" t="str">
            <v>773325</v>
          </cell>
          <cell r="F548">
            <v>1</v>
          </cell>
        </row>
        <row r="549">
          <cell r="C549" t="str">
            <v>773334</v>
          </cell>
          <cell r="F549">
            <v>6</v>
          </cell>
        </row>
        <row r="550">
          <cell r="C550" t="str">
            <v>773337</v>
          </cell>
          <cell r="F550">
            <v>3</v>
          </cell>
        </row>
        <row r="551">
          <cell r="C551" t="str">
            <v>773335</v>
          </cell>
          <cell r="F551">
            <v>4</v>
          </cell>
        </row>
        <row r="552">
          <cell r="C552" t="str">
            <v>773336</v>
          </cell>
          <cell r="F552">
            <v>3</v>
          </cell>
        </row>
        <row r="553">
          <cell r="C553" t="str">
            <v>773340</v>
          </cell>
          <cell r="F553">
            <v>30</v>
          </cell>
        </row>
        <row r="554">
          <cell r="C554" t="str">
            <v>773348</v>
          </cell>
          <cell r="F554">
            <v>16</v>
          </cell>
        </row>
        <row r="555">
          <cell r="C555" t="str">
            <v>773342</v>
          </cell>
          <cell r="F555">
            <v>12</v>
          </cell>
        </row>
        <row r="556">
          <cell r="C556" t="str">
            <v>773360</v>
          </cell>
          <cell r="F556">
            <v>1</v>
          </cell>
        </row>
        <row r="557">
          <cell r="C557" t="str">
            <v>773359</v>
          </cell>
          <cell r="F557">
            <v>1</v>
          </cell>
        </row>
        <row r="558">
          <cell r="C558" t="str">
            <v>773353</v>
          </cell>
          <cell r="F558">
            <v>3</v>
          </cell>
        </row>
        <row r="559">
          <cell r="C559" t="str">
            <v>773358</v>
          </cell>
          <cell r="F559">
            <v>18</v>
          </cell>
        </row>
        <row r="560">
          <cell r="C560" t="str">
            <v>773355</v>
          </cell>
          <cell r="F560">
            <v>1</v>
          </cell>
        </row>
        <row r="561">
          <cell r="C561" t="str">
            <v>773345</v>
          </cell>
          <cell r="F561">
            <v>10</v>
          </cell>
        </row>
        <row r="562">
          <cell r="C562" t="str">
            <v>773339</v>
          </cell>
          <cell r="F562">
            <v>361.4</v>
          </cell>
        </row>
        <row r="563">
          <cell r="C563" t="str">
            <v>773347</v>
          </cell>
          <cell r="F563">
            <v>154</v>
          </cell>
        </row>
        <row r="564">
          <cell r="C564" t="str">
            <v>773344</v>
          </cell>
          <cell r="F564">
            <v>14</v>
          </cell>
        </row>
        <row r="565">
          <cell r="C565" t="str">
            <v>773357</v>
          </cell>
          <cell r="F565">
            <v>5</v>
          </cell>
        </row>
        <row r="566">
          <cell r="C566" t="str">
            <v>773338</v>
          </cell>
          <cell r="F566">
            <v>341.5</v>
          </cell>
        </row>
        <row r="567">
          <cell r="C567" t="str">
            <v>773350</v>
          </cell>
          <cell r="F567">
            <v>10</v>
          </cell>
        </row>
        <row r="568">
          <cell r="C568" t="str">
            <v>773341</v>
          </cell>
          <cell r="F568">
            <v>12</v>
          </cell>
        </row>
        <row r="569">
          <cell r="C569" t="str">
            <v>773354</v>
          </cell>
          <cell r="F569">
            <v>2</v>
          </cell>
        </row>
        <row r="570">
          <cell r="C570" t="str">
            <v>773352</v>
          </cell>
          <cell r="F570">
            <v>84</v>
          </cell>
        </row>
        <row r="571">
          <cell r="C571" t="str">
            <v>773325</v>
          </cell>
          <cell r="F571">
            <v>2</v>
          </cell>
        </row>
        <row r="572">
          <cell r="C572" t="str">
            <v>773349</v>
          </cell>
          <cell r="F572">
            <v>129.6</v>
          </cell>
        </row>
        <row r="573">
          <cell r="C573" t="str">
            <v>773343</v>
          </cell>
          <cell r="F573">
            <v>6</v>
          </cell>
        </row>
        <row r="574">
          <cell r="C574" t="str">
            <v>773356</v>
          </cell>
          <cell r="F574">
            <v>20</v>
          </cell>
        </row>
        <row r="575">
          <cell r="C575" t="str">
            <v>773346</v>
          </cell>
          <cell r="F575">
            <v>33.6</v>
          </cell>
        </row>
        <row r="576">
          <cell r="C576" t="str">
            <v>773362</v>
          </cell>
          <cell r="F576">
            <v>4</v>
          </cell>
        </row>
        <row r="577">
          <cell r="C577" t="str">
            <v>773364</v>
          </cell>
          <cell r="F577">
            <v>30</v>
          </cell>
        </row>
        <row r="578">
          <cell r="C578" t="str">
            <v>773366</v>
          </cell>
          <cell r="F578">
            <v>5</v>
          </cell>
        </row>
        <row r="579">
          <cell r="C579" t="str">
            <v>773367</v>
          </cell>
          <cell r="F579">
            <v>1</v>
          </cell>
        </row>
        <row r="580">
          <cell r="C580" t="str">
            <v>773368</v>
          </cell>
          <cell r="F580">
            <v>5</v>
          </cell>
        </row>
        <row r="581">
          <cell r="C581" t="str">
            <v>773370</v>
          </cell>
          <cell r="F581">
            <v>2</v>
          </cell>
        </row>
        <row r="582">
          <cell r="C582" t="str">
            <v>773361</v>
          </cell>
          <cell r="F582">
            <v>19</v>
          </cell>
        </row>
        <row r="583">
          <cell r="C583" t="str">
            <v>773363</v>
          </cell>
          <cell r="F583">
            <v>7.6</v>
          </cell>
        </row>
        <row r="584">
          <cell r="C584" t="str">
            <v>773365</v>
          </cell>
          <cell r="F584">
            <v>1</v>
          </cell>
        </row>
        <row r="585">
          <cell r="C585" t="str">
            <v>773369</v>
          </cell>
          <cell r="F585">
            <v>6</v>
          </cell>
        </row>
        <row r="586">
          <cell r="C586" t="str">
            <v>773371</v>
          </cell>
          <cell r="F586">
            <v>12</v>
          </cell>
        </row>
        <row r="587">
          <cell r="C587" t="str">
            <v>773325</v>
          </cell>
          <cell r="F587">
            <v>1</v>
          </cell>
        </row>
        <row r="588">
          <cell r="C588" t="str">
            <v>773324</v>
          </cell>
          <cell r="F588">
            <v>350</v>
          </cell>
        </row>
        <row r="589">
          <cell r="C589" t="str">
            <v>773382</v>
          </cell>
          <cell r="F589">
            <v>205</v>
          </cell>
        </row>
        <row r="590">
          <cell r="C590" t="str">
            <v>773381</v>
          </cell>
          <cell r="F590">
            <v>599</v>
          </cell>
        </row>
        <row r="591">
          <cell r="C591" t="str">
            <v>773383</v>
          </cell>
          <cell r="F591">
            <v>599</v>
          </cell>
        </row>
        <row r="592">
          <cell r="C592" t="str">
            <v>773384</v>
          </cell>
          <cell r="F592">
            <v>33</v>
          </cell>
        </row>
        <row r="593">
          <cell r="C593" t="str">
            <v>773385</v>
          </cell>
          <cell r="F593">
            <v>48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materiality tools"/>
      <sheetName val="PAJE&amp;PRJE"/>
      <sheetName val="F-3"/>
      <sheetName val="A"/>
      <sheetName val="B-1"/>
      <sheetName val="B"/>
      <sheetName val="U"/>
      <sheetName val="U-1"/>
      <sheetName val="U-2"/>
      <sheetName val="U-3"/>
      <sheetName val="U-4"/>
      <sheetName val="N_For report"/>
      <sheetName val="N"/>
      <sheetName val="N-1"/>
      <sheetName val="N-1.1"/>
      <sheetName val="N-2"/>
      <sheetName val="N-3"/>
      <sheetName val="N-4"/>
      <sheetName val="N-5"/>
      <sheetName val="VW"/>
      <sheetName val="N-6"/>
      <sheetName val="N-7"/>
      <sheetName val="N-8"/>
      <sheetName val="N-9"/>
      <sheetName val="BB"/>
      <sheetName val="BB-1"/>
      <sheetName val="DD"/>
      <sheetName val="20-2"/>
      <sheetName val="20-3"/>
      <sheetName val="20-4"/>
      <sheetName val="30"/>
      <sheetName val="30-1"/>
      <sheetName val="30-2"/>
      <sheetName val="30-3"/>
      <sheetName val="SS"/>
      <sheetName val="Sheet1"/>
      <sheetName val="TB"/>
      <sheetName val="Classification"/>
      <sheetName val="Sheet2"/>
      <sheetName val="GJ"/>
      <sheetName val="GJ-test"/>
      <sheetName val="Assets"/>
      <sheetName val="BL"/>
      <sheetName val="Bal"/>
      <sheetName val="Inc"/>
      <sheetName val="Eq"/>
      <sheetName val="Cash flow"/>
      <sheetName val="БҮТЭЗ"/>
      <sheetName val="Balance"/>
      <sheetName val="Income"/>
      <sheetName val="Equity_Statement"/>
      <sheetName val="Cash_Flow_Statement"/>
      <sheetName val="Z-"/>
    </sheetNames>
    <sheetDataSet>
      <sheetData sheetId="0"/>
      <sheetData sheetId="1"/>
      <sheetData sheetId="2"/>
      <sheetData sheetId="3">
        <row r="12">
          <cell r="D12">
            <v>1257642.9979590001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6">
          <cell r="B6" t="str">
            <v>Cash on hand - MNT</v>
          </cell>
        </row>
        <row r="7">
          <cell r="B7" t="str">
            <v>Cash on hand - USD</v>
          </cell>
        </row>
        <row r="8">
          <cell r="B8" t="str">
            <v>Cash in bank - current account MNT</v>
          </cell>
        </row>
        <row r="9">
          <cell r="B9" t="str">
            <v>Cash in bank - current account USD</v>
          </cell>
        </row>
        <row r="10">
          <cell r="B10" t="str">
            <v>Cash in bank - business card account MNT</v>
          </cell>
        </row>
        <row r="11">
          <cell r="B11" t="str">
            <v>Cash in bank - business card account USD</v>
          </cell>
        </row>
        <row r="12">
          <cell r="B12" t="str">
            <v>Cash in bank - deposits MNT</v>
          </cell>
        </row>
        <row r="13">
          <cell r="B13" t="str">
            <v>Cash in bank - deposits USD</v>
          </cell>
        </row>
        <row r="14">
          <cell r="B14" t="str">
            <v>Cash in transit - MNT</v>
          </cell>
        </row>
        <row r="15">
          <cell r="B15" t="str">
            <v>Cash in transit - USD</v>
          </cell>
        </row>
        <row r="16">
          <cell r="B16" t="str">
            <v>Short term loans receivable - external</v>
          </cell>
        </row>
        <row r="17">
          <cell r="B17" t="str">
            <v>Short term loans receivable - intercompany - New CAML Mongolia LLC</v>
          </cell>
        </row>
        <row r="18">
          <cell r="B18" t="str">
            <v>Short term loans receivable - intercompany - MonResources</v>
          </cell>
        </row>
        <row r="19">
          <cell r="B19" t="str">
            <v>Short term loans receivable - intercompany - Zuunmod Uul LLC</v>
          </cell>
        </row>
        <row r="20">
          <cell r="B20" t="str">
            <v>Short term loans receivable - intercompany - Mongolian Silver Mountain LLC</v>
          </cell>
        </row>
        <row r="21">
          <cell r="B21" t="str">
            <v>Short term loans receivable - intercompany - Centra Asia Metals Ltd. (UK)</v>
          </cell>
        </row>
        <row r="22">
          <cell r="B22" t="str">
            <v>Short term loans receivable - intercompany - TOO Sary Kazna</v>
          </cell>
        </row>
        <row r="23">
          <cell r="B23" t="str">
            <v>Marketable securities</v>
          </cell>
        </row>
        <row r="24">
          <cell r="B24" t="str">
            <v>Other short-term investments</v>
          </cell>
        </row>
        <row r="25">
          <cell r="B25" t="str">
            <v>Trade receivables - external</v>
          </cell>
        </row>
        <row r="26">
          <cell r="B26" t="str">
            <v>Trade receivables - intercompany - New CAML Mongolia LLC</v>
          </cell>
        </row>
        <row r="27">
          <cell r="B27" t="str">
            <v>Trade receivables - intercompany - MonResources</v>
          </cell>
        </row>
        <row r="28">
          <cell r="B28" t="str">
            <v>Trade receivables - intercompany - Zuunmod Uul LLC</v>
          </cell>
        </row>
        <row r="29">
          <cell r="B29" t="str">
            <v>Trade receivables - intercompany - Mongolian Silver Mountain LLC</v>
          </cell>
        </row>
        <row r="30">
          <cell r="B30" t="str">
            <v>Trade receivables - intercompany - Centra Asia Metals Ltd. (UK)</v>
          </cell>
        </row>
        <row r="31">
          <cell r="B31" t="str">
            <v>Trade receivables - intercompany - TOO Sary Kazna</v>
          </cell>
        </row>
        <row r="32">
          <cell r="B32" t="str">
            <v>Employee expense advances</v>
          </cell>
        </row>
        <row r="33">
          <cell r="B33" t="str">
            <v>Employee short-term loans</v>
          </cell>
        </row>
        <row r="34">
          <cell r="B34" t="str">
            <v>Wage and salary advances</v>
          </cell>
        </row>
        <row r="35">
          <cell r="B35" t="str">
            <v>Other receivables from individuals</v>
          </cell>
        </row>
        <row r="36">
          <cell r="B36" t="str">
            <v>VAT receivable</v>
          </cell>
        </row>
        <row r="37">
          <cell r="B37" t="str">
            <v>Corporate income tax receivable</v>
          </cell>
        </row>
        <row r="38">
          <cell r="B38" t="str">
            <v>Social and health insurance receivable</v>
          </cell>
        </row>
        <row r="39">
          <cell r="B39" t="str">
            <v>Individual income tax receivable</v>
          </cell>
        </row>
        <row r="40">
          <cell r="B40" t="str">
            <v>Vehicle tax receivable</v>
          </cell>
        </row>
        <row r="41">
          <cell r="B41" t="str">
            <v>Property tax - real estate - receivable</v>
          </cell>
        </row>
        <row r="42">
          <cell r="B42" t="str">
            <v>Other taxes receivable</v>
          </cell>
        </row>
        <row r="43">
          <cell r="B43" t="str">
            <v>Short-term advances paid - external</v>
          </cell>
        </row>
        <row r="44">
          <cell r="B44" t="str">
            <v>Short-term advances paid - intercompany - New CAML Mongolia LLC</v>
          </cell>
        </row>
        <row r="45">
          <cell r="B45" t="str">
            <v>Short-term advances paid - intercompany - MonResources</v>
          </cell>
        </row>
        <row r="46">
          <cell r="B46" t="str">
            <v>Short-term advances paid - intercompany - Zuunmod Uul LLC</v>
          </cell>
        </row>
        <row r="47">
          <cell r="B47" t="str">
            <v>Short-term advances paid - intercompany - Mongolian Silver Mountain LLC</v>
          </cell>
        </row>
        <row r="48">
          <cell r="B48" t="str">
            <v>Short-term advances paid - intercompany - Centra Asia Metals Ltd. (UK)</v>
          </cell>
        </row>
        <row r="49">
          <cell r="B49" t="str">
            <v>Short-term advances paid - intercompany - TOO Sary Kazna</v>
          </cell>
        </row>
        <row r="50">
          <cell r="B50" t="str">
            <v>Supplier returns receivable</v>
          </cell>
        </row>
        <row r="51">
          <cell r="B51" t="str">
            <v>Claims receivable</v>
          </cell>
        </row>
        <row r="52">
          <cell r="B52" t="str">
            <v>Other short-term receivables</v>
          </cell>
        </row>
        <row r="53">
          <cell r="B53" t="str">
            <v>Allowance for doubtful receivables</v>
          </cell>
        </row>
        <row r="54">
          <cell r="B54" t="str">
            <v>Raw materials</v>
          </cell>
        </row>
        <row r="55">
          <cell r="B55" t="str">
            <v>Work in process - major production</v>
          </cell>
        </row>
        <row r="56">
          <cell r="B56" t="str">
            <v>Work in process - in-house semi-production</v>
          </cell>
        </row>
        <row r="57">
          <cell r="B57" t="str">
            <v>Work in process - auxiliary production</v>
          </cell>
        </row>
        <row r="58">
          <cell r="B58" t="str">
            <v>Finished goods - own manufactured</v>
          </cell>
        </row>
        <row r="59">
          <cell r="B59" t="str">
            <v>Finished goods - purchased</v>
          </cell>
        </row>
        <row r="60">
          <cell r="B60" t="str">
            <v>Materials and packages</v>
          </cell>
        </row>
        <row r="61">
          <cell r="B61" t="str">
            <v>Fuel, oil and lubricats</v>
          </cell>
        </row>
        <row r="62">
          <cell r="B62" t="str">
            <v>Spare parts</v>
          </cell>
        </row>
        <row r="63">
          <cell r="B63" t="str">
            <v>Other supplies</v>
          </cell>
        </row>
        <row r="64">
          <cell r="B64" t="str">
            <v>Livestock</v>
          </cell>
        </row>
        <row r="65">
          <cell r="B65" t="str">
            <v>Uniforms and similar</v>
          </cell>
        </row>
        <row r="66">
          <cell r="B66" t="str">
            <v>Food</v>
          </cell>
        </row>
        <row r="67">
          <cell r="B67" t="str">
            <v>Other inventory</v>
          </cell>
        </row>
        <row r="68">
          <cell r="B68" t="str">
            <v>Inventory provision - raw materials</v>
          </cell>
        </row>
        <row r="69">
          <cell r="B69" t="str">
            <v>Inventory provision - own manufactured goods</v>
          </cell>
        </row>
        <row r="70">
          <cell r="B70" t="str">
            <v>Inventory provision - purchased goods</v>
          </cell>
        </row>
        <row r="71">
          <cell r="B71" t="str">
            <v>Inventory provision - supplies</v>
          </cell>
        </row>
        <row r="72">
          <cell r="B72" t="str">
            <v>Inventory provision - other</v>
          </cell>
        </row>
        <row r="73">
          <cell r="B73" t="str">
            <v>Prepaid expenses</v>
          </cell>
        </row>
        <row r="74">
          <cell r="B74" t="str">
            <v>Land</v>
          </cell>
        </row>
        <row r="75">
          <cell r="B75" t="str">
            <v>Buildings</v>
          </cell>
        </row>
        <row r="76">
          <cell r="B76" t="str">
            <v>Plant &amp; equipment - Exploration Equipment</v>
          </cell>
        </row>
        <row r="77">
          <cell r="B77" t="str">
            <v>Plant &amp; equipment - Mancamp construction</v>
          </cell>
        </row>
        <row r="78">
          <cell r="B78" t="str">
            <v>Plant &amp; equipment - Core Lab/Storage</v>
          </cell>
        </row>
        <row r="79">
          <cell r="B79" t="str">
            <v>Plant &amp; equipment - Metallurgical Lab</v>
          </cell>
        </row>
        <row r="80">
          <cell r="B80" t="str">
            <v>Plant &amp; equipment - Access roads / Site preparation</v>
          </cell>
        </row>
        <row r="81">
          <cell r="B81" t="str">
            <v>Plant &amp; equipment - Power facilities</v>
          </cell>
        </row>
        <row r="82">
          <cell r="B82" t="str">
            <v>Plant &amp; equipment - Water Supply</v>
          </cell>
        </row>
        <row r="83">
          <cell r="B83" t="str">
            <v>Motor vehicles</v>
          </cell>
        </row>
        <row r="84">
          <cell r="B84" t="str">
            <v>Furniture &amp; fixtures</v>
          </cell>
        </row>
        <row r="85">
          <cell r="B85" t="str">
            <v>Computer/Communications equipment - Computers</v>
          </cell>
        </row>
        <row r="86">
          <cell r="B86" t="str">
            <v>Computer/Communications equipment - Network/Communications</v>
          </cell>
        </row>
        <row r="87">
          <cell r="B87" t="str">
            <v>Computer/Communications equipment - Printers/Scanners etc.</v>
          </cell>
        </row>
        <row r="88">
          <cell r="B88" t="str">
            <v>Assets under construction</v>
          </cell>
        </row>
        <row r="89">
          <cell r="B89" t="str">
            <v>Mining development</v>
          </cell>
        </row>
        <row r="90">
          <cell r="B90" t="str">
            <v>Other</v>
          </cell>
        </row>
        <row r="91">
          <cell r="B91" t="str">
            <v>Accumulated depreciation - Land</v>
          </cell>
        </row>
        <row r="92">
          <cell r="B92" t="str">
            <v>Accumulated depreciation - Buildings</v>
          </cell>
        </row>
        <row r="93">
          <cell r="B93" t="str">
            <v>Accumulated depreciation - Plant &amp; equipment - Exploration Equipment</v>
          </cell>
        </row>
        <row r="94">
          <cell r="B94" t="str">
            <v>Accumulated depreciation - Plant &amp; equipment - Mancamp construction</v>
          </cell>
        </row>
        <row r="95">
          <cell r="B95" t="str">
            <v>Accumulated depreciation - Plant &amp; equipment - Core Lab/Storage</v>
          </cell>
        </row>
        <row r="96">
          <cell r="B96" t="str">
            <v>Accumulated depreciation - Plant &amp; equipment - Metallurgical Lab</v>
          </cell>
        </row>
        <row r="97">
          <cell r="B97" t="str">
            <v>Accumulated depreciation - Plant &amp; equipment - Access roads / Site preparation</v>
          </cell>
        </row>
        <row r="98">
          <cell r="B98" t="str">
            <v>Accumulated depreciation - Plant &amp; equipment - Power facilities</v>
          </cell>
        </row>
        <row r="99">
          <cell r="B99" t="str">
            <v>Accumulated depreciation - Plant &amp; equipment - Water Supply</v>
          </cell>
        </row>
        <row r="100">
          <cell r="B100" t="str">
            <v>Accumulated depreciation - Motor vehicles</v>
          </cell>
        </row>
        <row r="101">
          <cell r="B101" t="str">
            <v>Accumulated depreciation - Furniture &amp; fixtures</v>
          </cell>
        </row>
        <row r="102">
          <cell r="B102" t="str">
            <v>Computer/Communications equipment - Computers</v>
          </cell>
        </row>
        <row r="103">
          <cell r="B103" t="str">
            <v>Computer/Communications equipment - Network/Communications</v>
          </cell>
        </row>
        <row r="104">
          <cell r="B104" t="str">
            <v>Computer/Communications equipment - Printers/Scanners etc.</v>
          </cell>
        </row>
        <row r="105">
          <cell r="B105" t="str">
            <v>Accumulated depreciation - Assets under construction</v>
          </cell>
        </row>
        <row r="106">
          <cell r="B106" t="str">
            <v>Accumulated depreciation - Mining development</v>
          </cell>
        </row>
        <row r="107">
          <cell r="B107" t="str">
            <v>Accumulated depreciation - Other</v>
          </cell>
        </row>
        <row r="108">
          <cell r="B108" t="str">
            <v>Goodwill</v>
          </cell>
        </row>
        <row r="109">
          <cell r="B109" t="str">
            <v>Exploration and mining licenses</v>
          </cell>
        </row>
        <row r="110">
          <cell r="B110" t="str">
            <v>Software</v>
          </cell>
        </row>
        <row r="111">
          <cell r="B111" t="str">
            <v>Geological data</v>
          </cell>
        </row>
        <row r="112">
          <cell r="B112" t="str">
            <v>Other intangibles</v>
          </cell>
        </row>
        <row r="113">
          <cell r="B113" t="str">
            <v>Accumulated amortization - Goodwill</v>
          </cell>
        </row>
        <row r="114">
          <cell r="B114" t="str">
            <v>Accumulated amortization - Exploration and mining licenses</v>
          </cell>
        </row>
        <row r="115">
          <cell r="B115" t="str">
            <v>Accumulated amortization - Software</v>
          </cell>
        </row>
        <row r="116">
          <cell r="B116" t="str">
            <v>Accumulated amortization - Geological data</v>
          </cell>
        </row>
        <row r="117">
          <cell r="B117" t="str">
            <v>Accumulated amortization - Other intangibles</v>
          </cell>
        </row>
        <row r="118">
          <cell r="B118" t="str">
            <v>LT Investments in associates</v>
          </cell>
        </row>
        <row r="119">
          <cell r="B119" t="str">
            <v>LT Investments in subsidiaries</v>
          </cell>
        </row>
        <row r="120">
          <cell r="B120" t="str">
            <v>LT Investments in real estate</v>
          </cell>
        </row>
        <row r="121">
          <cell r="B121" t="str">
            <v>LT Financial investments</v>
          </cell>
        </row>
        <row r="122">
          <cell r="B122" t="str">
            <v>Other LT investments</v>
          </cell>
        </row>
        <row r="123">
          <cell r="B123" t="str">
            <v>LT Accounts receivable - external</v>
          </cell>
        </row>
        <row r="124">
          <cell r="B124" t="str">
            <v>LT Accounts receivable - intercompany - New CAML Mongolia LLC</v>
          </cell>
        </row>
        <row r="125">
          <cell r="B125" t="str">
            <v>LT Accounts receivable - intercompany - MonResources</v>
          </cell>
        </row>
        <row r="126">
          <cell r="B126" t="str">
            <v>LT Accounts receivable - intercompany - Zuunmod Uul LLC</v>
          </cell>
        </row>
        <row r="127">
          <cell r="B127" t="str">
            <v>LT Accounts receivable - intercompany - Mongolian Silver Mountain LLC</v>
          </cell>
        </row>
        <row r="128">
          <cell r="B128" t="str">
            <v>LT Accounts receivable - intercompany - Centra Asia Metals Ltd. (UK)</v>
          </cell>
        </row>
        <row r="129">
          <cell r="B129" t="str">
            <v>LT Accounts receivable - intercompany - TOO Sary Kazna</v>
          </cell>
        </row>
        <row r="130">
          <cell r="B130" t="str">
            <v>LT Employee loans</v>
          </cell>
        </row>
        <row r="131">
          <cell r="B131" t="str">
            <v>LT Wage and salary advances</v>
          </cell>
        </row>
        <row r="132">
          <cell r="B132" t="str">
            <v>LT Other receivables from individuals</v>
          </cell>
        </row>
        <row r="133">
          <cell r="B133" t="str">
            <v>Long-term advances paid - external</v>
          </cell>
        </row>
        <row r="134">
          <cell r="B134" t="str">
            <v>Long-term advances paid - intercompany - New CAML Mongolia LLC</v>
          </cell>
        </row>
        <row r="135">
          <cell r="B135" t="str">
            <v>Long-term advances paid - intercompany - MonResources</v>
          </cell>
        </row>
        <row r="136">
          <cell r="B136" t="str">
            <v>Long-term advances paid - intercompany - Zuunmod Uul LLC</v>
          </cell>
        </row>
        <row r="137">
          <cell r="B137" t="str">
            <v>Long-term advances paid - intercompany - Mongolian Silver Mountain LLC</v>
          </cell>
        </row>
        <row r="138">
          <cell r="B138" t="str">
            <v>Long-term advances paid - intercompany - Centra Asia Metals Ltd. (UK)</v>
          </cell>
        </row>
        <row r="139">
          <cell r="B139" t="str">
            <v>Long-term advances paid - intercompany - TOO Sary Kazna</v>
          </cell>
        </row>
        <row r="140">
          <cell r="B140" t="str">
            <v>Supplier receivables</v>
          </cell>
        </row>
        <row r="141">
          <cell r="B141" t="str">
            <v>Claims receivable</v>
          </cell>
        </row>
        <row r="142">
          <cell r="B142" t="str">
            <v>Other long-term receivables</v>
          </cell>
        </row>
        <row r="143">
          <cell r="B143" t="str">
            <v>Direct labor - Gross Salary - Regular</v>
          </cell>
        </row>
        <row r="144">
          <cell r="B144" t="str">
            <v>Direct labor - Gross Salary - Bonus</v>
          </cell>
        </row>
        <row r="145">
          <cell r="B145" t="str">
            <v>Direct labor - Social Insurance - corporate</v>
          </cell>
        </row>
        <row r="146">
          <cell r="B146" t="str">
            <v>Direct labor - Medical Insurance</v>
          </cell>
        </row>
        <row r="147">
          <cell r="B147" t="str">
            <v>Direct labor - Recruitment expenses</v>
          </cell>
        </row>
        <row r="148">
          <cell r="B148" t="str">
            <v>Direct labor - Relocation expenses</v>
          </cell>
        </row>
        <row r="149">
          <cell r="B149" t="str">
            <v>Direct labor - Education expenses</v>
          </cell>
        </row>
        <row r="150">
          <cell r="B150" t="str">
            <v>Direct labor - Contracted labor</v>
          </cell>
        </row>
        <row r="151">
          <cell r="B151" t="str">
            <v>Mobilisation &amp; Travelling - Mobilisation</v>
          </cell>
        </row>
        <row r="152">
          <cell r="B152" t="str">
            <v>Mobilisation &amp; Travelling - Tickets</v>
          </cell>
        </row>
        <row r="153">
          <cell r="B153" t="str">
            <v>Mobilisation &amp; Travelling - Accommodation</v>
          </cell>
        </row>
        <row r="154">
          <cell r="B154" t="str">
            <v>Mobilisation &amp; Travelling - Per Diem</v>
          </cell>
        </row>
        <row r="155">
          <cell r="B155" t="str">
            <v>Supplies/Material/Maintenance - Fuel</v>
          </cell>
        </row>
        <row r="156">
          <cell r="B156" t="str">
            <v>Supplies/Material/Maintenance - Oil/Lubricants</v>
          </cell>
        </row>
        <row r="157">
          <cell r="B157" t="str">
            <v>Supplies/Material/Maintenance - Spare parts</v>
          </cell>
        </row>
        <row r="158">
          <cell r="B158" t="str">
            <v>Supplies/Material/Maintenance - Tools</v>
          </cell>
        </row>
        <row r="159">
          <cell r="B159" t="str">
            <v>Supplies/Material/Maintenance - Food/Catering</v>
          </cell>
        </row>
        <row r="160">
          <cell r="B160" t="str">
            <v>Supplies/Material/Maintenance - Contracted Service - Vehicles</v>
          </cell>
        </row>
        <row r="161">
          <cell r="B161" t="str">
            <v>Supplies/Material/Maintenance - Contracted Service - Other</v>
          </cell>
        </row>
        <row r="162">
          <cell r="B162" t="str">
            <v>Supplies/Material/Maintenance - Office Supplies</v>
          </cell>
        </row>
        <row r="163">
          <cell r="B163" t="str">
            <v>Communications/Internet - Fixed/Landlines</v>
          </cell>
        </row>
        <row r="164">
          <cell r="B164" t="str">
            <v>Communications/Internet - Mobile communications</v>
          </cell>
        </row>
        <row r="165">
          <cell r="B165" t="str">
            <v>Communications/Internet - Satellite communications</v>
          </cell>
        </row>
        <row r="166">
          <cell r="B166" t="str">
            <v>Communications/Internet - Internet</v>
          </cell>
        </row>
        <row r="167">
          <cell r="B167" t="str">
            <v>Trenching</v>
          </cell>
        </row>
        <row r="168">
          <cell r="B168" t="str">
            <v>Topography/GIS/Geodetic</v>
          </cell>
        </row>
        <row r="169">
          <cell r="B169" t="str">
            <v>Geophysics</v>
          </cell>
        </row>
        <row r="170">
          <cell r="B170" t="str">
            <v>Drilling</v>
          </cell>
        </row>
        <row r="171">
          <cell r="B171" t="str">
            <v>Sampling &amp; Assaying - Soil sampling</v>
          </cell>
        </row>
        <row r="172">
          <cell r="B172" t="str">
            <v>Sampling &amp; Assaying - Core sampling</v>
          </cell>
        </row>
        <row r="173">
          <cell r="B173" t="str">
            <v>Sampling &amp; Assaying - Assaying</v>
          </cell>
        </row>
        <row r="174">
          <cell r="B174" t="str">
            <v>Lab tests - Metallurgical tests</v>
          </cell>
        </row>
        <row r="175">
          <cell r="B175" t="str">
            <v>Lab tests - Other chemical tests</v>
          </cell>
        </row>
        <row r="176">
          <cell r="B176" t="str">
            <v>Lab tests - Other lab tests</v>
          </cell>
        </row>
        <row r="177">
          <cell r="B177" t="str">
            <v>Engineering/Geology - Engineering</v>
          </cell>
        </row>
        <row r="178">
          <cell r="B178" t="str">
            <v>Engineering/Geology - Geology</v>
          </cell>
        </row>
        <row r="179">
          <cell r="B179" t="str">
            <v>Engineering/Geology - Hidrology</v>
          </cell>
        </row>
        <row r="180">
          <cell r="B180" t="str">
            <v>Engineering/Geology - Mineralogy</v>
          </cell>
        </row>
        <row r="181">
          <cell r="B181" t="str">
            <v>Safety</v>
          </cell>
        </row>
        <row r="182">
          <cell r="B182" t="str">
            <v>Environmental</v>
          </cell>
        </row>
        <row r="183">
          <cell r="B183" t="str">
            <v>Other - Fees &amp; Licenses</v>
          </cell>
        </row>
        <row r="184">
          <cell r="B184" t="str">
            <v>Other - Transportation</v>
          </cell>
        </row>
        <row r="185">
          <cell r="B185" t="str">
            <v>Other - Hiring &amp; Leasing costs</v>
          </cell>
        </row>
        <row r="186">
          <cell r="B186" t="str">
            <v>Other - Consultancy</v>
          </cell>
        </row>
        <row r="187">
          <cell r="B187" t="str">
            <v>Other - Reserve Certification by State Cttee</v>
          </cell>
        </row>
        <row r="188">
          <cell r="B188" t="str">
            <v>Other - Taxes</v>
          </cell>
        </row>
        <row r="189">
          <cell r="B189" t="str">
            <v>Other - Other</v>
          </cell>
        </row>
        <row r="190">
          <cell r="B190" t="str">
            <v>Geochemistry</v>
          </cell>
        </row>
        <row r="191">
          <cell r="B191" t="str">
            <v>Gen.construction - access roads construction/maintenance</v>
          </cell>
        </row>
        <row r="192">
          <cell r="B192" t="str">
            <v>Gen.construction - site preparation/maintenance</v>
          </cell>
        </row>
        <row r="193">
          <cell r="B193" t="str">
            <v>Gen.construction - other</v>
          </cell>
        </row>
        <row r="194">
          <cell r="B194" t="str">
            <v>Deferred taxes</v>
          </cell>
        </row>
        <row r="195">
          <cell r="B195" t="str">
            <v>Other deferred expenses</v>
          </cell>
        </row>
        <row r="196">
          <cell r="B196" t="str">
            <v>Long-term prepaid expenses</v>
          </cell>
        </row>
        <row r="197">
          <cell r="B197" t="str">
            <v>Assets under construction</v>
          </cell>
        </row>
        <row r="198">
          <cell r="B198" t="str">
            <v>Other long-term assets</v>
          </cell>
        </row>
        <row r="199">
          <cell r="B199" t="str">
            <v>Short-term bank loans</v>
          </cell>
        </row>
        <row r="200">
          <cell r="B200" t="str">
            <v xml:space="preserve">Short-term non-bank loans - External </v>
          </cell>
        </row>
        <row r="201">
          <cell r="B201" t="str">
            <v>Short-term non-bank loans - Intercompany - New CAML Mongolia LLC</v>
          </cell>
        </row>
        <row r="202">
          <cell r="B202" t="str">
            <v>Short-term non-bank loans - Intercompany - MonResources</v>
          </cell>
        </row>
        <row r="203">
          <cell r="B203" t="str">
            <v>Short-term non-bank loans - Intercompany - Zuunmod Uul LLC</v>
          </cell>
        </row>
        <row r="204">
          <cell r="B204" t="str">
            <v>Short-term non-bank loans - Intercompany - Mongolian Silver Mountain LLC</v>
          </cell>
        </row>
        <row r="205">
          <cell r="B205" t="str">
            <v>Short-term non-bank loans - Intercompany - Centra Asia Metals Ltd. (UK)</v>
          </cell>
        </row>
        <row r="206">
          <cell r="B206" t="str">
            <v>Short-term non-bank loans - Intercompany - TOO Sary Kazna</v>
          </cell>
        </row>
        <row r="207">
          <cell r="B207" t="str">
            <v>Short-term dividend payable</v>
          </cell>
        </row>
        <row r="208">
          <cell r="B208" t="str">
            <v>Long-term financial liabilities - current element</v>
          </cell>
        </row>
        <row r="209">
          <cell r="B209" t="str">
            <v>Other sShort-term financial liabilities</v>
          </cell>
        </row>
        <row r="210">
          <cell r="B210" t="str">
            <v>Trade payables - external</v>
          </cell>
        </row>
        <row r="211">
          <cell r="B211" t="str">
            <v>Trade payables - intercompany - New CAML Mongolia LLC</v>
          </cell>
        </row>
        <row r="212">
          <cell r="B212" t="str">
            <v>Trade payables - intercompany - MonResources</v>
          </cell>
        </row>
        <row r="213">
          <cell r="B213" t="str">
            <v>Trade payables - intercompany - Zuunmod Uul LLC</v>
          </cell>
        </row>
        <row r="214">
          <cell r="B214" t="str">
            <v>Trade payables - intercompany - Mongolian Silver Mountain LLC</v>
          </cell>
        </row>
        <row r="215">
          <cell r="B215" t="str">
            <v>Trade payables - intercompany - Centra Asia Metals Ltd. (UK)</v>
          </cell>
        </row>
        <row r="216">
          <cell r="B216" t="str">
            <v>Trade payables - intercompany - TOO Sary Kazna</v>
          </cell>
        </row>
        <row r="217">
          <cell r="B217" t="str">
            <v>Employee expense claims payable</v>
          </cell>
        </row>
        <row r="218">
          <cell r="B218" t="str">
            <v>Payables to individual contractors</v>
          </cell>
        </row>
        <row r="219">
          <cell r="B219" t="str">
            <v>Employee wages and salaries payable</v>
          </cell>
        </row>
        <row r="220">
          <cell r="B220" t="str">
            <v>Other payables to individuals</v>
          </cell>
        </row>
        <row r="221">
          <cell r="B221" t="str">
            <v>VAT payable</v>
          </cell>
        </row>
        <row r="222">
          <cell r="B222" t="str">
            <v>Corporate income tax payable</v>
          </cell>
        </row>
        <row r="223">
          <cell r="B223" t="str">
            <v>Social and health insurance payable</v>
          </cell>
        </row>
        <row r="224">
          <cell r="B224" t="str">
            <v>Individual income tax payable</v>
          </cell>
        </row>
        <row r="225">
          <cell r="B225" t="str">
            <v>Vehicle tax payable</v>
          </cell>
        </row>
        <row r="226">
          <cell r="B226" t="str">
            <v>Property tax - real estate - payable</v>
          </cell>
        </row>
        <row r="227">
          <cell r="B227" t="str">
            <v>Other taxes payable</v>
          </cell>
        </row>
        <row r="228">
          <cell r="B228" t="str">
            <v>Short-term advances received - external</v>
          </cell>
        </row>
        <row r="229">
          <cell r="B229" t="str">
            <v>Short-term advances received - intercompany - New CAML Mongolia LLC</v>
          </cell>
        </row>
        <row r="230">
          <cell r="B230" t="str">
            <v>Short-term advances received - intercompany - MonResources</v>
          </cell>
        </row>
        <row r="231">
          <cell r="B231" t="str">
            <v>Short-term advances received - intercompany - Zuunmod Uul LLC</v>
          </cell>
        </row>
        <row r="232">
          <cell r="B232" t="str">
            <v>Short-term advances received - intercompany - Mongolian Silver Mountain LLC</v>
          </cell>
        </row>
        <row r="233">
          <cell r="B233" t="str">
            <v>Short-term advances received - intercompany - Central Asia Metals Ltd. (UK)</v>
          </cell>
        </row>
        <row r="234">
          <cell r="B234" t="str">
            <v>Short-term advances received - intercompany - TOO Sary Kazna</v>
          </cell>
        </row>
        <row r="235">
          <cell r="B235" t="str">
            <v>Customer returns payable</v>
          </cell>
        </row>
        <row r="236">
          <cell r="B236" t="str">
            <v>Claims payable</v>
          </cell>
        </row>
        <row r="237">
          <cell r="B237" t="str">
            <v>Other short-term payables</v>
          </cell>
        </row>
        <row r="238">
          <cell r="B238" t="str">
            <v>Unearned income</v>
          </cell>
        </row>
        <row r="239">
          <cell r="B239" t="str">
            <v>Provisions - Short-term waranty liabilities</v>
          </cell>
        </row>
        <row r="240">
          <cell r="B240" t="str">
            <v>Provision for legal claims</v>
          </cell>
        </row>
        <row r="241">
          <cell r="B241" t="str">
            <v>Other provisions</v>
          </cell>
        </row>
        <row r="242">
          <cell r="B242" t="str">
            <v>Deferred income</v>
          </cell>
        </row>
        <row r="243">
          <cell r="B243" t="str">
            <v>Accruals</v>
          </cell>
        </row>
        <row r="244">
          <cell r="B244" t="str">
            <v>Other short-term liabilities</v>
          </cell>
        </row>
        <row r="245">
          <cell r="B245" t="str">
            <v>Long-term bank loans</v>
          </cell>
        </row>
        <row r="246">
          <cell r="B246" t="str">
            <v>Long-term non-bank loans - external</v>
          </cell>
        </row>
        <row r="247">
          <cell r="B247" t="str">
            <v>Long-term non-bank loans - intercompany - New CAML Mongolia LLC</v>
          </cell>
        </row>
        <row r="248">
          <cell r="B248" t="str">
            <v>Long-term non-bank loans - intercompany - MonResources</v>
          </cell>
        </row>
        <row r="249">
          <cell r="B249" t="str">
            <v>Long-term non-bank loans - intercompany - Zuunmod Uul LLC</v>
          </cell>
        </row>
        <row r="250">
          <cell r="B250" t="str">
            <v>Long-term non-bank loans - intercompany - Mongolian Silver Mountain LLC</v>
          </cell>
        </row>
        <row r="251">
          <cell r="B251" t="str">
            <v>Long-term non-bank loans - intercompany - Centra Asia Metals Ltd. (UK)</v>
          </cell>
        </row>
        <row r="252">
          <cell r="B252" t="str">
            <v>Long-term non-bank loans - intercompany - TOO Sary Kazna</v>
          </cell>
        </row>
        <row r="253">
          <cell r="B253" t="str">
            <v>Other long-term financial liability</v>
          </cell>
        </row>
        <row r="254">
          <cell r="B254" t="str">
            <v>Long-term accounts payable - external</v>
          </cell>
        </row>
        <row r="255">
          <cell r="B255" t="str">
            <v>Long-term accounts payable - intercompany - New CAML Mongolia LLC</v>
          </cell>
        </row>
        <row r="256">
          <cell r="B256" t="str">
            <v>Long-term accounts payable - intercompany - MonResources</v>
          </cell>
        </row>
        <row r="257">
          <cell r="B257" t="str">
            <v>Long-term accounts payable - intercompany - Zuunmod Uul LLC</v>
          </cell>
        </row>
        <row r="258">
          <cell r="B258" t="str">
            <v>Long-term accounts payable - intercompany - Mongolian Silver Mountain LLC</v>
          </cell>
        </row>
        <row r="259">
          <cell r="B259" t="str">
            <v>Long-term accounts payable - intercompany - Centra Asia Metals Ltd. (UK)</v>
          </cell>
        </row>
        <row r="260">
          <cell r="B260" t="str">
            <v>Long-term accounts payable - intercompany - TOO Sary Kazna</v>
          </cell>
        </row>
        <row r="261">
          <cell r="B261" t="str">
            <v>LT Employee and other individual payables</v>
          </cell>
        </row>
        <row r="262">
          <cell r="B262" t="str">
            <v>Long-term taxes payable</v>
          </cell>
        </row>
        <row r="263">
          <cell r="B263" t="str">
            <v>Long-term advances - external</v>
          </cell>
        </row>
        <row r="264">
          <cell r="B264" t="str">
            <v>Long-term advances - intercompany - New CAML Mongolia LLC</v>
          </cell>
        </row>
        <row r="265">
          <cell r="B265" t="str">
            <v>Long-term advances - intercompany - MonResources</v>
          </cell>
        </row>
        <row r="266">
          <cell r="B266" t="str">
            <v>Long-term advances - intercompany - Zuunmod Uul LLC</v>
          </cell>
        </row>
        <row r="267">
          <cell r="B267" t="str">
            <v>Long-term advances - intercompany - Mongolian Silver Mountain LLC</v>
          </cell>
        </row>
        <row r="268">
          <cell r="B268" t="str">
            <v>Long-term advances - intercompany - Centra Asia Metals Ltd. (UK)</v>
          </cell>
        </row>
        <row r="269">
          <cell r="B269" t="str">
            <v>Long-term advances - intercompany - TOO Sary Kazna</v>
          </cell>
        </row>
        <row r="270">
          <cell r="B270" t="str">
            <v>LT Customer returns payable</v>
          </cell>
        </row>
        <row r="271">
          <cell r="B271" t="str">
            <v>LT Claims payable</v>
          </cell>
        </row>
        <row r="272">
          <cell r="B272" t="str">
            <v>Other long-term payables</v>
          </cell>
        </row>
        <row r="273">
          <cell r="B273" t="str">
            <v>Long-term provision</v>
          </cell>
        </row>
        <row r="274">
          <cell r="B274" t="str">
            <v>Long-term accruals</v>
          </cell>
        </row>
        <row r="275">
          <cell r="B275" t="str">
            <v>Long-term deferred income</v>
          </cell>
        </row>
        <row r="276">
          <cell r="B276" t="str">
            <v>Other long-term liabilities</v>
          </cell>
        </row>
        <row r="277">
          <cell r="B277" t="str">
            <v>Minority interest payable</v>
          </cell>
        </row>
        <row r="278">
          <cell r="B278" t="str">
            <v>Share capital - charter - paid</v>
          </cell>
        </row>
        <row r="279">
          <cell r="B279" t="str">
            <v>Share capital - charter - owed</v>
          </cell>
        </row>
        <row r="280">
          <cell r="B280" t="str">
            <v>Share premium</v>
          </cell>
        </row>
        <row r="281">
          <cell r="B281" t="str">
            <v>profit - current year</v>
          </cell>
        </row>
        <row r="282">
          <cell r="B282" t="str">
            <v>profit - adjustment due to change of a/c policy</v>
          </cell>
        </row>
        <row r="283">
          <cell r="B283" t="str">
            <v>profit - brought forward</v>
          </cell>
        </row>
        <row r="284">
          <cell r="B284" t="str">
            <v>Dividends</v>
          </cell>
        </row>
        <row r="285">
          <cell r="B285" t="str">
            <v>Restricted reserves</v>
          </cell>
        </row>
        <row r="286">
          <cell r="B286" t="str">
            <v>Cumulative Translation Adjustment (CTA)</v>
          </cell>
        </row>
        <row r="287">
          <cell r="B287" t="str">
            <v>Revaluation surplus</v>
          </cell>
        </row>
        <row r="288">
          <cell r="B288" t="str">
            <v>External sales - Sales of gold</v>
          </cell>
        </row>
        <row r="289">
          <cell r="B289" t="str">
            <v>External sales - Sales of copper</v>
          </cell>
        </row>
        <row r="290">
          <cell r="B290" t="str">
            <v>External sales - Sales of molibdenum</v>
          </cell>
        </row>
        <row r="291">
          <cell r="B291" t="str">
            <v>External sales - Sales of silver</v>
          </cell>
        </row>
        <row r="292">
          <cell r="B292" t="str">
            <v>External sales - Other</v>
          </cell>
        </row>
        <row r="293">
          <cell r="B293" t="str">
            <v>IC sales - Sales of gold</v>
          </cell>
        </row>
        <row r="294">
          <cell r="B294" t="str">
            <v>IC sales - Sales of copper</v>
          </cell>
        </row>
        <row r="295">
          <cell r="B295" t="str">
            <v>IC sales - Sales of molibdenum</v>
          </cell>
        </row>
        <row r="296">
          <cell r="B296" t="str">
            <v>IC sales - Sales of silver</v>
          </cell>
        </row>
        <row r="297">
          <cell r="B297" t="str">
            <v>IC sales - Other</v>
          </cell>
        </row>
        <row r="298">
          <cell r="B298" t="str">
            <v>Sales deduction - Sales of gold</v>
          </cell>
        </row>
        <row r="299">
          <cell r="B299" t="str">
            <v>Sales deduction - Sales of copper</v>
          </cell>
        </row>
        <row r="300">
          <cell r="B300" t="str">
            <v>Sales deduction - Sales of molibdenum</v>
          </cell>
        </row>
        <row r="301">
          <cell r="B301" t="str">
            <v>Sales deduction - Sales of silver</v>
          </cell>
        </row>
        <row r="302">
          <cell r="B302" t="str">
            <v>Sales deduction - Other</v>
          </cell>
        </row>
        <row r="303">
          <cell r="B303" t="str">
            <v>Sales discounts - Sales of gold</v>
          </cell>
        </row>
        <row r="304">
          <cell r="B304" t="str">
            <v>Sales discounts - Sales of copper</v>
          </cell>
        </row>
        <row r="305">
          <cell r="B305" t="str">
            <v>Sales discounts - Sales of molibdenum</v>
          </cell>
        </row>
        <row r="306">
          <cell r="B306" t="str">
            <v>Sales discounts - Sales of silver</v>
          </cell>
        </row>
        <row r="307">
          <cell r="B307" t="str">
            <v>Sales discounts - Other</v>
          </cell>
        </row>
        <row r="308">
          <cell r="B308" t="str">
            <v>Smelting and refining costs - Transportation</v>
          </cell>
        </row>
        <row r="309">
          <cell r="B309" t="str">
            <v>Smelting and refining costs - Treatment charges</v>
          </cell>
        </row>
        <row r="310">
          <cell r="B310" t="str">
            <v>Smelting and refining costs - Refining costs</v>
          </cell>
        </row>
        <row r="311">
          <cell r="B311" t="str">
            <v>Smelting and refining costs - insurance</v>
          </cell>
        </row>
        <row r="312">
          <cell r="B312" t="str">
            <v>Smelting and refining costs - Smelter return</v>
          </cell>
        </row>
        <row r="313">
          <cell r="B313" t="str">
            <v>Smelting and refining costs - Other</v>
          </cell>
        </row>
        <row r="314">
          <cell r="B314" t="str">
            <v>Cost of goods sold - Mining</v>
          </cell>
        </row>
        <row r="315">
          <cell r="B315" t="str">
            <v>Cost of goods sold - Processing</v>
          </cell>
        </row>
        <row r="316">
          <cell r="B316" t="str">
            <v>Cost of goods sold - By-product credit</v>
          </cell>
        </row>
        <row r="317">
          <cell r="B317" t="str">
            <v>Cost of goods sold - Cost of purchased goods sold</v>
          </cell>
        </row>
        <row r="318">
          <cell r="B318" t="str">
            <v>Cost of goods sold - Other</v>
          </cell>
        </row>
        <row r="319">
          <cell r="B319" t="str">
            <v>Labor - Gross Salary - Regular</v>
          </cell>
        </row>
        <row r="320">
          <cell r="B320" t="str">
            <v>Labor - Gross Salary - Bonus</v>
          </cell>
        </row>
        <row r="321">
          <cell r="B321" t="str">
            <v>Labor - Social Insurance - corporate</v>
          </cell>
        </row>
        <row r="322">
          <cell r="B322" t="str">
            <v>Labor - Medical Insurance</v>
          </cell>
        </row>
        <row r="323">
          <cell r="B323" t="str">
            <v>Labor - Recruitment expenses</v>
          </cell>
        </row>
        <row r="324">
          <cell r="B324" t="str">
            <v>Labor - Relocation expenses</v>
          </cell>
        </row>
        <row r="325">
          <cell r="B325" t="str">
            <v>Labor - Education expenses</v>
          </cell>
        </row>
        <row r="326">
          <cell r="B326" t="str">
            <v>Labor - Contracted labor</v>
          </cell>
        </row>
        <row r="327">
          <cell r="B327" t="str">
            <v>Traveling - Tickets</v>
          </cell>
        </row>
        <row r="328">
          <cell r="B328" t="str">
            <v>Traveling - Accommodation</v>
          </cell>
        </row>
        <row r="329">
          <cell r="B329" t="str">
            <v>Traveling - Per Diem</v>
          </cell>
        </row>
        <row r="330">
          <cell r="B330" t="str">
            <v>Supplies/Material/Maintenance - Fuel</v>
          </cell>
        </row>
        <row r="331">
          <cell r="B331" t="str">
            <v>Supplies/Material/Maintenance - Oil/Lubricants</v>
          </cell>
        </row>
        <row r="332">
          <cell r="B332" t="str">
            <v>Supplies/Material/Maintenance - Spare parts</v>
          </cell>
        </row>
        <row r="333">
          <cell r="B333" t="str">
            <v>Supplies/Material/Maintenance - Tools</v>
          </cell>
        </row>
        <row r="334">
          <cell r="B334" t="str">
            <v>Supplies/Material/Maintenance - Food/Catering</v>
          </cell>
        </row>
        <row r="335">
          <cell r="B335" t="str">
            <v>Supplies/Material/Maintenance - Contracted Service - Vehicles</v>
          </cell>
        </row>
        <row r="336">
          <cell r="B336" t="str">
            <v>Supplies/Material/Maintenance - Contracted Service - Other</v>
          </cell>
        </row>
        <row r="337">
          <cell r="B337" t="str">
            <v>Supplies/Material/Maintenance - Office Supplies</v>
          </cell>
        </row>
        <row r="338">
          <cell r="B338" t="str">
            <v>Rent/Power/Utilities - Office</v>
          </cell>
        </row>
        <row r="339">
          <cell r="B339" t="str">
            <v>Rent/Power/Utilities - Apartment</v>
          </cell>
        </row>
        <row r="340">
          <cell r="B340" t="str">
            <v>Rent/Power/Utilities - Vehicles</v>
          </cell>
        </row>
        <row r="341">
          <cell r="B341" t="str">
            <v>Consulting/Legal/Audit/Accounting - Legal</v>
          </cell>
        </row>
        <row r="342">
          <cell r="B342" t="str">
            <v>Consulting/Legal/Audit/Accounting - Audit</v>
          </cell>
        </row>
        <row r="343">
          <cell r="B343" t="str">
            <v>Consulting/Legal/Audit/Accounting - Accounting</v>
          </cell>
        </row>
        <row r="344">
          <cell r="B344" t="str">
            <v>Communications/Internet - Fixed/Landlines</v>
          </cell>
        </row>
        <row r="345">
          <cell r="B345" t="str">
            <v>Communications/Internet - Mobile communications</v>
          </cell>
        </row>
        <row r="346">
          <cell r="B346" t="str">
            <v>Communications/Internet - Satellite communications</v>
          </cell>
        </row>
        <row r="347">
          <cell r="B347" t="str">
            <v>Communications/Internet - Internet</v>
          </cell>
        </row>
        <row r="348">
          <cell r="B348" t="str">
            <v>Printing/Reproduction</v>
          </cell>
        </row>
        <row r="349">
          <cell r="B349" t="str">
            <v>Books/Subscription</v>
          </cell>
        </row>
        <row r="350">
          <cell r="B350" t="str">
            <v>Marketing/Representation - Marketing and Events</v>
          </cell>
        </row>
        <row r="351">
          <cell r="B351" t="str">
            <v>Marketing/Representation - Meals/Entertainment</v>
          </cell>
        </row>
        <row r="352">
          <cell r="B352" t="str">
            <v>Marketing/Representation - Gifts/Gratuities</v>
          </cell>
        </row>
        <row r="353">
          <cell r="B353" t="str">
            <v>Postage/Courier</v>
          </cell>
        </row>
        <row r="354">
          <cell r="B354" t="str">
            <v>Bank charges</v>
          </cell>
        </row>
        <row r="355">
          <cell r="B355" t="str">
            <v>Licenses/Permits</v>
          </cell>
        </row>
        <row r="356">
          <cell r="B356" t="str">
            <v>Depreciation and amortization</v>
          </cell>
        </row>
        <row r="357">
          <cell r="B357" t="str">
            <v>Management fees</v>
          </cell>
        </row>
        <row r="358">
          <cell r="B358" t="str">
            <v>Taxes</v>
          </cell>
        </row>
        <row r="359">
          <cell r="B359" t="str">
            <v>Other</v>
          </cell>
        </row>
        <row r="360">
          <cell r="B360" t="str">
            <v>Labor - Gross Salary - Regular</v>
          </cell>
        </row>
        <row r="361">
          <cell r="B361" t="str">
            <v>Labor - Gross Salary - Bonus</v>
          </cell>
        </row>
        <row r="362">
          <cell r="B362" t="str">
            <v>Labor - Social Insurance - corporate</v>
          </cell>
        </row>
        <row r="363">
          <cell r="B363" t="str">
            <v>Labor - Medical Insurance</v>
          </cell>
        </row>
        <row r="364">
          <cell r="B364" t="str">
            <v>Labor - Recruitment expenses</v>
          </cell>
        </row>
        <row r="365">
          <cell r="B365" t="str">
            <v>Labor - Relocation expenses</v>
          </cell>
        </row>
        <row r="366">
          <cell r="B366" t="str">
            <v>Labor - Education expenses</v>
          </cell>
        </row>
        <row r="367">
          <cell r="B367" t="str">
            <v>Labor - Contracted labor</v>
          </cell>
        </row>
        <row r="368">
          <cell r="B368" t="str">
            <v>Traveling - Tickets</v>
          </cell>
        </row>
        <row r="369">
          <cell r="B369" t="str">
            <v>Traveling - Accommodation</v>
          </cell>
        </row>
        <row r="370">
          <cell r="B370" t="str">
            <v>Traveling - Per Diem</v>
          </cell>
        </row>
        <row r="371">
          <cell r="B371" t="str">
            <v>Supplies/Material/Maintenance - Fuel</v>
          </cell>
        </row>
        <row r="372">
          <cell r="B372" t="str">
            <v>Supplies/Material/Maintenance - Oil/Lubricants</v>
          </cell>
        </row>
        <row r="373">
          <cell r="B373" t="str">
            <v>Supplies/Material/Maintenance - Spare parts</v>
          </cell>
        </row>
        <row r="374">
          <cell r="B374" t="str">
            <v>Supplies/Material/Maintenance - Tools</v>
          </cell>
        </row>
        <row r="375">
          <cell r="B375" t="str">
            <v>Supplies/Material/Maintenance - Food/Catering</v>
          </cell>
        </row>
        <row r="376">
          <cell r="B376" t="str">
            <v>Supplies/Material/Maintenance - Contracted Service - Vehicles</v>
          </cell>
        </row>
        <row r="377">
          <cell r="B377" t="str">
            <v>Supplies/Material/Maintenance - Contracted Service - Other</v>
          </cell>
        </row>
        <row r="378">
          <cell r="B378" t="str">
            <v>Supplies/Material/Maintenance - Office Supplies</v>
          </cell>
        </row>
        <row r="379">
          <cell r="B379" t="str">
            <v>Rent/Power/Utilities - Office</v>
          </cell>
        </row>
        <row r="380">
          <cell r="B380" t="str">
            <v>Rent/Power/Utilities - Apartment</v>
          </cell>
        </row>
        <row r="381">
          <cell r="B381" t="str">
            <v>Rent/Power/Utilities - Vehicles</v>
          </cell>
        </row>
        <row r="382">
          <cell r="B382" t="str">
            <v>Consulting/Legal/Audit/Accounting - Legal</v>
          </cell>
        </row>
        <row r="383">
          <cell r="B383" t="str">
            <v>Consulting/Legal/Audit/Accounting - Audit</v>
          </cell>
        </row>
        <row r="384">
          <cell r="B384" t="str">
            <v>Consulting/Legal/Audit/Accounting - Accounting</v>
          </cell>
        </row>
        <row r="385">
          <cell r="B385" t="str">
            <v>Communications/Internet - Fixed/Landlines</v>
          </cell>
        </row>
        <row r="386">
          <cell r="B386" t="str">
            <v>Communications/Internet - Mobile communications</v>
          </cell>
        </row>
        <row r="387">
          <cell r="B387" t="str">
            <v>Communications/Internet - Satellite communications</v>
          </cell>
        </row>
        <row r="388">
          <cell r="B388" t="str">
            <v>Communications/Internet - Internet</v>
          </cell>
        </row>
        <row r="389">
          <cell r="B389" t="str">
            <v>Printing/Reproduction</v>
          </cell>
        </row>
        <row r="390">
          <cell r="B390" t="str">
            <v>Books/Subscription</v>
          </cell>
        </row>
        <row r="391">
          <cell r="B391" t="str">
            <v>Marketing/Representation - Marketing and Events</v>
          </cell>
        </row>
        <row r="392">
          <cell r="B392" t="str">
            <v>Marketing/Representation - Meals/Entertainment</v>
          </cell>
        </row>
        <row r="393">
          <cell r="B393" t="str">
            <v>Marketing/Representation - Gifts/Gratuities</v>
          </cell>
        </row>
        <row r="394">
          <cell r="B394" t="str">
            <v>Postage/Courier</v>
          </cell>
        </row>
        <row r="395">
          <cell r="B395" t="str">
            <v>Bank charges</v>
          </cell>
        </row>
        <row r="396">
          <cell r="B396" t="str">
            <v>Licenses/Permits</v>
          </cell>
        </row>
        <row r="397">
          <cell r="B397" t="str">
            <v>Depreciation and amortization</v>
          </cell>
        </row>
        <row r="398">
          <cell r="B398" t="str">
            <v>Management fees</v>
          </cell>
        </row>
        <row r="399">
          <cell r="B399" t="str">
            <v>Taxes</v>
          </cell>
        </row>
        <row r="400">
          <cell r="B400" t="str">
            <v>Other</v>
          </cell>
        </row>
        <row r="401">
          <cell r="B401" t="str">
            <v>Direct labor - Gross Salary - Regular</v>
          </cell>
        </row>
        <row r="402">
          <cell r="B402" t="str">
            <v>Direct labor - Gross Salary - Bonus</v>
          </cell>
        </row>
        <row r="403">
          <cell r="B403" t="str">
            <v>Direct labor - Social Insurance - corporate</v>
          </cell>
        </row>
        <row r="404">
          <cell r="B404" t="str">
            <v>Direct labor - Medical Insurance</v>
          </cell>
        </row>
        <row r="405">
          <cell r="B405" t="str">
            <v>Direct labor - Recruitment expenses</v>
          </cell>
        </row>
        <row r="406">
          <cell r="B406" t="str">
            <v>Direct labor - Relocation expenses</v>
          </cell>
        </row>
        <row r="407">
          <cell r="B407" t="str">
            <v>Direct labor - Education expenses</v>
          </cell>
        </row>
        <row r="408">
          <cell r="B408" t="str">
            <v>Direct labor - Contracted labor</v>
          </cell>
        </row>
        <row r="409">
          <cell r="B409" t="str">
            <v>Mobilisation &amp; Travelling - Mobilisation</v>
          </cell>
        </row>
        <row r="410">
          <cell r="B410" t="str">
            <v>Mobilisation &amp; Travelling - Tickets</v>
          </cell>
        </row>
        <row r="411">
          <cell r="B411" t="str">
            <v>Mobilisation &amp; Travelling - Accommodation</v>
          </cell>
        </row>
        <row r="412">
          <cell r="B412" t="str">
            <v>Mobilisation &amp; Travelling - Per Diem</v>
          </cell>
        </row>
        <row r="413">
          <cell r="B413" t="str">
            <v>Supplies/Material/Maintenance - Fuel</v>
          </cell>
        </row>
        <row r="414">
          <cell r="B414" t="str">
            <v>Supplies/Material/Maintenance - Oil/Lubricants</v>
          </cell>
        </row>
        <row r="415">
          <cell r="B415" t="str">
            <v>Supplies/Material/Maintenance - Spare parts</v>
          </cell>
        </row>
        <row r="416">
          <cell r="B416" t="str">
            <v>Supplies/Material/Maintenance - Tools</v>
          </cell>
        </row>
        <row r="417">
          <cell r="B417" t="str">
            <v>Supplies/Material/Maintenance - Food/Catering</v>
          </cell>
        </row>
        <row r="418">
          <cell r="B418" t="str">
            <v>Supplies/Material/Maintenance - Contracted Service - Vehicles</v>
          </cell>
        </row>
        <row r="419">
          <cell r="B419" t="str">
            <v>Supplies/Material/Maintenance - Contracted Service - Other</v>
          </cell>
        </row>
        <row r="420">
          <cell r="B420" t="str">
            <v>Supplies/Material/Maintenance - Office Supplies</v>
          </cell>
        </row>
        <row r="421">
          <cell r="B421" t="str">
            <v>Communications/Internet - Fixed/Landlines</v>
          </cell>
        </row>
        <row r="422">
          <cell r="B422" t="str">
            <v>Communications/Internet - Mobile communications</v>
          </cell>
        </row>
        <row r="423">
          <cell r="B423" t="str">
            <v>Communications/Internet - Satellite communications</v>
          </cell>
        </row>
        <row r="424">
          <cell r="B424" t="str">
            <v>Communications/Internet - Internet</v>
          </cell>
        </row>
        <row r="425">
          <cell r="B425" t="str">
            <v>Trenching</v>
          </cell>
        </row>
        <row r="426">
          <cell r="B426" t="str">
            <v>Topography/GIS/Geodetic</v>
          </cell>
        </row>
        <row r="427">
          <cell r="B427" t="str">
            <v>Geophysics</v>
          </cell>
        </row>
        <row r="428">
          <cell r="B428" t="str">
            <v>Drilling</v>
          </cell>
        </row>
        <row r="429">
          <cell r="B429" t="str">
            <v>Sampling &amp; Assaying - Soil sampling</v>
          </cell>
        </row>
        <row r="430">
          <cell r="B430" t="str">
            <v>Sampling &amp; Assaying - Core sampling</v>
          </cell>
        </row>
        <row r="431">
          <cell r="B431" t="str">
            <v>Sampling &amp; Assaying - Assaying</v>
          </cell>
        </row>
        <row r="432">
          <cell r="B432" t="str">
            <v>Lab tests - Metallurgical tests</v>
          </cell>
        </row>
        <row r="433">
          <cell r="B433" t="str">
            <v>Lab tests - Other chemical tests</v>
          </cell>
        </row>
        <row r="434">
          <cell r="B434" t="str">
            <v>Lab tests - Other lab tests</v>
          </cell>
        </row>
        <row r="435">
          <cell r="B435" t="str">
            <v>Engineering/Geology - Engineering</v>
          </cell>
        </row>
        <row r="436">
          <cell r="B436" t="str">
            <v>Engineering/Geology - Geology</v>
          </cell>
        </row>
        <row r="437">
          <cell r="B437" t="str">
            <v>Engineering/Geology - Hidrology</v>
          </cell>
        </row>
        <row r="438">
          <cell r="B438" t="str">
            <v>Engineering/Geology - Mineralogy</v>
          </cell>
        </row>
        <row r="439">
          <cell r="B439" t="str">
            <v>Safety</v>
          </cell>
        </row>
        <row r="440">
          <cell r="B440" t="str">
            <v>Environmental</v>
          </cell>
        </row>
        <row r="441">
          <cell r="B441" t="str">
            <v>Other - Fees &amp; Licenses</v>
          </cell>
        </row>
        <row r="442">
          <cell r="B442" t="str">
            <v>Other - Transportation</v>
          </cell>
        </row>
        <row r="443">
          <cell r="B443" t="str">
            <v>Other - Hiring &amp; Leasing costs</v>
          </cell>
        </row>
        <row r="444">
          <cell r="B444" t="str">
            <v>Other - Consultancy</v>
          </cell>
        </row>
        <row r="445">
          <cell r="B445" t="str">
            <v>Other - Reserve Certification by State Cttee</v>
          </cell>
        </row>
        <row r="446">
          <cell r="B446" t="str">
            <v>Other - Taxes</v>
          </cell>
        </row>
        <row r="447">
          <cell r="B447" t="str">
            <v>Other - Other</v>
          </cell>
        </row>
        <row r="448">
          <cell r="B448" t="str">
            <v>Geochemistry</v>
          </cell>
        </row>
        <row r="449">
          <cell r="B449" t="str">
            <v>Gen.construction - access roads construction/maintenance</v>
          </cell>
        </row>
        <row r="450">
          <cell r="B450" t="str">
            <v>Gen.construction - site preparation/maintenance</v>
          </cell>
        </row>
        <row r="451">
          <cell r="B451" t="str">
            <v>Gen.construction - other</v>
          </cell>
        </row>
        <row r="452">
          <cell r="B452" t="str">
            <v>Other operating expenses</v>
          </cell>
        </row>
        <row r="453">
          <cell r="B453" t="str">
            <v>Gain on disposal of fixed asset</v>
          </cell>
        </row>
        <row r="454">
          <cell r="B454" t="str">
            <v>Gain on revaluation of fixed assets</v>
          </cell>
        </row>
        <row r="455">
          <cell r="B455" t="str">
            <v>Gain on disposal of raw materials and supplies</v>
          </cell>
        </row>
        <row r="456">
          <cell r="B456" t="str">
            <v>Debt write-offs</v>
          </cell>
        </row>
        <row r="457">
          <cell r="B457" t="str">
            <v>Income from discontinued operations</v>
          </cell>
        </row>
        <row r="458">
          <cell r="B458" t="str">
            <v>Income from associated companies</v>
          </cell>
        </row>
        <row r="459">
          <cell r="B459" t="str">
            <v>Royalty income</v>
          </cell>
        </row>
        <row r="460">
          <cell r="B460" t="str">
            <v>realized FX gain from financial operations</v>
          </cell>
        </row>
        <row r="461">
          <cell r="B461" t="str">
            <v>unrealized FX gain from financial operations</v>
          </cell>
        </row>
        <row r="462">
          <cell r="B462" t="str">
            <v>realized FX gain from other operations</v>
          </cell>
        </row>
        <row r="463">
          <cell r="B463" t="str">
            <v>unrealized FX gain from other operations</v>
          </cell>
        </row>
        <row r="464">
          <cell r="B464" t="str">
            <v>Interest income financial - external</v>
          </cell>
        </row>
        <row r="465">
          <cell r="B465" t="str">
            <v>Interest income financial - intercompany</v>
          </cell>
        </row>
        <row r="466">
          <cell r="B466" t="str">
            <v>Interest income other - external</v>
          </cell>
        </row>
        <row r="467">
          <cell r="B467" t="str">
            <v>Interest income other - intercompany</v>
          </cell>
        </row>
        <row r="468">
          <cell r="B468" t="str">
            <v>Other non-operating income</v>
          </cell>
        </row>
        <row r="469">
          <cell r="B469" t="str">
            <v>Loss on disposal of fixed asset</v>
          </cell>
        </row>
        <row r="470">
          <cell r="B470" t="str">
            <v>Loss on revaluation of fixed assets</v>
          </cell>
        </row>
        <row r="471">
          <cell r="B471" t="str">
            <v>Loss on disposal of raw materials and supplies</v>
          </cell>
        </row>
        <row r="472">
          <cell r="B472" t="str">
            <v>Bad debt write-offs</v>
          </cell>
        </row>
        <row r="473">
          <cell r="B473" t="str">
            <v>Expenses related to discontinued operations</v>
          </cell>
        </row>
        <row r="474">
          <cell r="B474" t="str">
            <v>Losses from associated companies</v>
          </cell>
        </row>
        <row r="475">
          <cell r="B475" t="str">
            <v>Royalty expenses</v>
          </cell>
        </row>
        <row r="476">
          <cell r="B476" t="str">
            <v>realized FX loss from financial operations</v>
          </cell>
        </row>
        <row r="477">
          <cell r="B477" t="str">
            <v>unrealized FX loss from financial operations</v>
          </cell>
        </row>
        <row r="478">
          <cell r="B478" t="str">
            <v>realized FX loss from other operations</v>
          </cell>
        </row>
        <row r="479">
          <cell r="B479" t="str">
            <v>unrealized FX loss from other operations</v>
          </cell>
        </row>
        <row r="480">
          <cell r="B480" t="str">
            <v>Interest expense financial - external</v>
          </cell>
        </row>
        <row r="481">
          <cell r="B481" t="str">
            <v>Interest expense financial - intercompany</v>
          </cell>
        </row>
        <row r="482">
          <cell r="B482" t="str">
            <v>Interest expense other - external</v>
          </cell>
        </row>
        <row r="483">
          <cell r="B483" t="str">
            <v>Interest expense other - intercompany</v>
          </cell>
        </row>
        <row r="484">
          <cell r="B484" t="str">
            <v>Other non-operating expenses</v>
          </cell>
        </row>
        <row r="485">
          <cell r="B485" t="str">
            <v>Dividends income - external</v>
          </cell>
        </row>
        <row r="486">
          <cell r="B486" t="str">
            <v>Dividends income - intercompany</v>
          </cell>
        </row>
        <row r="487">
          <cell r="B487" t="str">
            <v>Dividends expense - external</v>
          </cell>
        </row>
        <row r="488">
          <cell r="B488" t="str">
            <v>Dividends expense - intercompany</v>
          </cell>
        </row>
        <row r="489">
          <cell r="B489" t="str">
            <v>Minority interest</v>
          </cell>
        </row>
        <row r="490">
          <cell r="B490" t="str">
            <v>Current income tax</v>
          </cell>
        </row>
        <row r="491">
          <cell r="B491" t="str">
            <v>Deferred income tax</v>
          </cell>
        </row>
        <row r="492">
          <cell r="B492" t="str">
            <v>Income summary account</v>
          </cell>
        </row>
      </sheetData>
      <sheetData sheetId="39"/>
      <sheetData sheetId="40"/>
      <sheetData sheetId="41"/>
      <sheetData sheetId="42"/>
      <sheetData sheetId="43"/>
      <sheetData sheetId="44">
        <row r="143">
          <cell r="I143">
            <v>3498213.24</v>
          </cell>
        </row>
      </sheetData>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sheetName val="GJ"/>
      <sheetName val="GJ-test"/>
      <sheetName val="TB"/>
      <sheetName val="Assets"/>
      <sheetName val="B"/>
    </sheetNames>
    <sheetDataSet>
      <sheetData sheetId="0"/>
      <sheetData sheetId="1"/>
      <sheetData sheetId="2"/>
      <sheetData sheetId="3">
        <row r="6">
          <cell r="A6">
            <v>101000</v>
          </cell>
          <cell r="C6" t="str">
            <v>101000--Cash on hand - MNT</v>
          </cell>
        </row>
        <row r="7">
          <cell r="A7">
            <v>102000</v>
          </cell>
          <cell r="C7" t="str">
            <v>102000--Cash on hand - USD</v>
          </cell>
        </row>
        <row r="8">
          <cell r="A8">
            <v>111100</v>
          </cell>
          <cell r="C8" t="str">
            <v>111100--Cash in bank - current account MNT</v>
          </cell>
        </row>
        <row r="9">
          <cell r="A9">
            <v>111200</v>
          </cell>
          <cell r="C9" t="str">
            <v>111200--Cash in bank - current account USD</v>
          </cell>
        </row>
        <row r="10">
          <cell r="A10">
            <v>112100</v>
          </cell>
          <cell r="C10" t="str">
            <v>112100--Cash in bank - business card account MNT</v>
          </cell>
        </row>
        <row r="11">
          <cell r="A11">
            <v>112200</v>
          </cell>
          <cell r="C11" t="str">
            <v>112200--Cash in bank - business card account USD</v>
          </cell>
        </row>
        <row r="12">
          <cell r="A12">
            <v>113100</v>
          </cell>
          <cell r="C12" t="str">
            <v>113100--Cash in bank - deposits MNT</v>
          </cell>
        </row>
        <row r="13">
          <cell r="A13">
            <v>113200</v>
          </cell>
          <cell r="C13" t="str">
            <v>113200--Cash in bank - deposits USD</v>
          </cell>
        </row>
        <row r="14">
          <cell r="A14">
            <v>119100</v>
          </cell>
          <cell r="C14" t="str">
            <v>119100--Cash in transit - MNT</v>
          </cell>
        </row>
        <row r="15">
          <cell r="A15">
            <v>119200</v>
          </cell>
          <cell r="C15" t="str">
            <v>119200--Cash in transit - USD</v>
          </cell>
        </row>
        <row r="16">
          <cell r="A16">
            <v>131100</v>
          </cell>
          <cell r="C16" t="str">
            <v>131100--Short term loans receivable - external</v>
          </cell>
        </row>
        <row r="17">
          <cell r="A17">
            <v>131201</v>
          </cell>
          <cell r="C17" t="str">
            <v>131201--Short term loans receivable - intercompany - New CAML Mongolia LLC</v>
          </cell>
        </row>
        <row r="18">
          <cell r="A18">
            <v>131202</v>
          </cell>
          <cell r="C18" t="str">
            <v>131202--Short term loans receivable - intercompany - MonResources</v>
          </cell>
        </row>
        <row r="19">
          <cell r="A19">
            <v>131203</v>
          </cell>
          <cell r="C19" t="str">
            <v>131203--Short term loans receivable - intercompany - Zuunmod Uul LLC</v>
          </cell>
        </row>
        <row r="20">
          <cell r="A20">
            <v>131204</v>
          </cell>
          <cell r="C20" t="str">
            <v>131204--Short term loans receivable - intercompany - Mongolian Silver Mountain LLC</v>
          </cell>
        </row>
        <row r="21">
          <cell r="A21">
            <v>131205</v>
          </cell>
          <cell r="C21" t="str">
            <v>131205--Short term loans receivable - intercompany - Centra Asia Metals Ltd. (UK)</v>
          </cell>
        </row>
        <row r="22">
          <cell r="A22">
            <v>131206</v>
          </cell>
          <cell r="C22" t="str">
            <v>131206--Short term loans receivable - intercompany - TOO Sary Kazna</v>
          </cell>
        </row>
        <row r="23">
          <cell r="A23">
            <v>132000</v>
          </cell>
          <cell r="C23" t="str">
            <v>132000--Marketable securities</v>
          </cell>
        </row>
        <row r="24">
          <cell r="A24">
            <v>133000</v>
          </cell>
          <cell r="C24" t="str">
            <v>133000--Other short-term investments</v>
          </cell>
        </row>
        <row r="25">
          <cell r="A25">
            <v>121100</v>
          </cell>
          <cell r="C25" t="str">
            <v>121100--Trade receivables - external</v>
          </cell>
        </row>
        <row r="26">
          <cell r="A26">
            <v>121201</v>
          </cell>
          <cell r="C26" t="str">
            <v>121201--Trade receivables - intercompany - New CAML Mongolia LLC</v>
          </cell>
        </row>
        <row r="27">
          <cell r="A27">
            <v>121202</v>
          </cell>
          <cell r="C27" t="str">
            <v>121202--Trade receivables - intercompany - MonResources</v>
          </cell>
        </row>
        <row r="28">
          <cell r="A28">
            <v>121203</v>
          </cell>
          <cell r="C28" t="str">
            <v>121203--Trade receivables - intercompany - Zuunmod Uul LLC</v>
          </cell>
        </row>
        <row r="29">
          <cell r="A29">
            <v>121204</v>
          </cell>
          <cell r="C29" t="str">
            <v>121204--Trade receivables - intercompany - Mongolian Silver Mountain LLC</v>
          </cell>
        </row>
        <row r="30">
          <cell r="A30">
            <v>121205</v>
          </cell>
          <cell r="C30" t="str">
            <v>121205--Trade receivables - intercompany - Centra Asia Metals Ltd. (UK)</v>
          </cell>
        </row>
        <row r="31">
          <cell r="A31">
            <v>121206</v>
          </cell>
          <cell r="C31" t="str">
            <v>121206--Trade receivables - intercompany - TOO Sary Kazna</v>
          </cell>
        </row>
        <row r="32">
          <cell r="A32">
            <v>122100</v>
          </cell>
          <cell r="C32" t="str">
            <v>122100--Employee expense advances</v>
          </cell>
        </row>
        <row r="33">
          <cell r="A33">
            <v>122200</v>
          </cell>
          <cell r="C33" t="str">
            <v>122200--Employee short-term loans</v>
          </cell>
        </row>
        <row r="34">
          <cell r="A34">
            <v>122300</v>
          </cell>
          <cell r="C34" t="str">
            <v>122300--Wage and salary advances</v>
          </cell>
        </row>
        <row r="35">
          <cell r="A35">
            <v>122900</v>
          </cell>
          <cell r="C35" t="str">
            <v>122900--Other receivables from individuals</v>
          </cell>
        </row>
        <row r="36">
          <cell r="A36">
            <v>123100</v>
          </cell>
          <cell r="C36" t="str">
            <v>123100--VAT receivable</v>
          </cell>
        </row>
        <row r="37">
          <cell r="A37">
            <v>123200</v>
          </cell>
          <cell r="C37" t="str">
            <v>123200--Corporate income tax receivable</v>
          </cell>
        </row>
        <row r="38">
          <cell r="A38">
            <v>123300</v>
          </cell>
          <cell r="C38" t="str">
            <v>123300--Social and health insurance receivable</v>
          </cell>
        </row>
        <row r="39">
          <cell r="A39">
            <v>123400</v>
          </cell>
          <cell r="C39" t="str">
            <v>123400--Individual income tax receivable</v>
          </cell>
        </row>
        <row r="40">
          <cell r="A40">
            <v>123500</v>
          </cell>
          <cell r="C40" t="str">
            <v>123500--Vehicle tax receivable</v>
          </cell>
        </row>
        <row r="41">
          <cell r="A41">
            <v>123600</v>
          </cell>
          <cell r="C41" t="str">
            <v>123600--Property tax - real estate - receivable</v>
          </cell>
        </row>
        <row r="42">
          <cell r="A42">
            <v>123900</v>
          </cell>
          <cell r="C42" t="str">
            <v>123900--Other taxes receivable</v>
          </cell>
        </row>
        <row r="43">
          <cell r="A43">
            <v>124100</v>
          </cell>
          <cell r="C43" t="str">
            <v>124100--Short-term advances paid - external</v>
          </cell>
        </row>
        <row r="44">
          <cell r="A44">
            <v>124201</v>
          </cell>
          <cell r="C44" t="str">
            <v>124201--Short-term advances paid - intercompany - New CAML Mongolia LLC</v>
          </cell>
        </row>
        <row r="45">
          <cell r="A45">
            <v>124202</v>
          </cell>
          <cell r="C45" t="str">
            <v>124202--Short-term advances paid - intercompany - MonResources</v>
          </cell>
        </row>
        <row r="46">
          <cell r="A46">
            <v>124203</v>
          </cell>
          <cell r="C46" t="str">
            <v>124203--Short-term advances paid - intercompany - Zuunmod Uul LLC</v>
          </cell>
        </row>
        <row r="47">
          <cell r="A47">
            <v>124204</v>
          </cell>
          <cell r="C47" t="str">
            <v>124204--Short-term advances paid - intercompany - Mongolian Silver Mountain LLC</v>
          </cell>
        </row>
        <row r="48">
          <cell r="A48">
            <v>124205</v>
          </cell>
          <cell r="C48" t="str">
            <v>124205--Short-term advances paid - intercompany - Centra Asia Metals Ltd. (UK)</v>
          </cell>
        </row>
        <row r="49">
          <cell r="A49">
            <v>124206</v>
          </cell>
          <cell r="C49" t="str">
            <v>124206--Short-term advances paid - intercompany - TOO Sary Kazna</v>
          </cell>
        </row>
        <row r="50">
          <cell r="A50">
            <v>125100</v>
          </cell>
          <cell r="C50" t="str">
            <v>125100--Supplier returns receivable</v>
          </cell>
        </row>
        <row r="51">
          <cell r="A51">
            <v>125200</v>
          </cell>
          <cell r="C51" t="str">
            <v>125200--Claims receivable</v>
          </cell>
        </row>
        <row r="52">
          <cell r="A52">
            <v>125900</v>
          </cell>
          <cell r="C52" t="str">
            <v>125900--Other short-term receivables</v>
          </cell>
        </row>
        <row r="53">
          <cell r="A53">
            <v>126000</v>
          </cell>
          <cell r="C53" t="str">
            <v>126000--Allowance for doubtful receivables</v>
          </cell>
        </row>
        <row r="54">
          <cell r="A54">
            <v>141000</v>
          </cell>
          <cell r="C54" t="str">
            <v>141000--Raw materials</v>
          </cell>
        </row>
        <row r="55">
          <cell r="A55">
            <v>142100</v>
          </cell>
          <cell r="C55" t="str">
            <v>142100--Work in process - major production</v>
          </cell>
        </row>
        <row r="56">
          <cell r="A56">
            <v>142200</v>
          </cell>
          <cell r="C56" t="str">
            <v>142200--Work in process - in-house semi-production</v>
          </cell>
        </row>
        <row r="57">
          <cell r="A57">
            <v>142300</v>
          </cell>
          <cell r="C57" t="str">
            <v>142300--Work in process - auxiliary production</v>
          </cell>
        </row>
        <row r="58">
          <cell r="A58">
            <v>151000</v>
          </cell>
          <cell r="C58" t="str">
            <v>151000--Finished goods - own manufactured</v>
          </cell>
        </row>
        <row r="59">
          <cell r="A59">
            <v>152000</v>
          </cell>
          <cell r="C59" t="str">
            <v>152000--Finished goods - purchased</v>
          </cell>
        </row>
        <row r="60">
          <cell r="A60">
            <v>153000</v>
          </cell>
          <cell r="C60" t="str">
            <v>153000--Materials and packages</v>
          </cell>
        </row>
        <row r="61">
          <cell r="A61">
            <v>154100</v>
          </cell>
          <cell r="C61" t="str">
            <v>154100--Fuel, oil and lubricats</v>
          </cell>
        </row>
        <row r="62">
          <cell r="A62">
            <v>154200</v>
          </cell>
          <cell r="C62" t="str">
            <v>154200--Spare parts</v>
          </cell>
        </row>
        <row r="63">
          <cell r="A63">
            <v>154900</v>
          </cell>
          <cell r="C63" t="str">
            <v>154900--Other supplies</v>
          </cell>
        </row>
        <row r="64">
          <cell r="A64">
            <v>155000</v>
          </cell>
          <cell r="C64" t="str">
            <v>155000--Livestock</v>
          </cell>
        </row>
        <row r="65">
          <cell r="A65">
            <v>156000</v>
          </cell>
          <cell r="C65" t="str">
            <v>156000--Uniforms and similar</v>
          </cell>
        </row>
        <row r="66">
          <cell r="A66">
            <v>157000</v>
          </cell>
          <cell r="C66" t="str">
            <v>157000--Food</v>
          </cell>
        </row>
        <row r="67">
          <cell r="A67">
            <v>159000</v>
          </cell>
          <cell r="C67" t="str">
            <v>159000--Other inventory</v>
          </cell>
        </row>
        <row r="68">
          <cell r="A68">
            <v>161000</v>
          </cell>
          <cell r="C68" t="str">
            <v>161000--Inventory provision - raw materials</v>
          </cell>
        </row>
        <row r="69">
          <cell r="A69">
            <v>162000</v>
          </cell>
          <cell r="C69" t="str">
            <v>162000--Inventory provision - own manufactured goods</v>
          </cell>
        </row>
        <row r="70">
          <cell r="A70">
            <v>163000</v>
          </cell>
          <cell r="C70" t="str">
            <v>163000--Inventory provision - purchased goods</v>
          </cell>
        </row>
        <row r="71">
          <cell r="A71">
            <v>164000</v>
          </cell>
          <cell r="C71" t="str">
            <v>164000--Inventory provision - supplies</v>
          </cell>
        </row>
        <row r="72">
          <cell r="A72">
            <v>169000</v>
          </cell>
          <cell r="C72" t="str">
            <v>169000--Inventory provision - other</v>
          </cell>
        </row>
        <row r="73">
          <cell r="A73">
            <v>180000</v>
          </cell>
          <cell r="C73" t="str">
            <v>180000--Prepaid expenses</v>
          </cell>
        </row>
        <row r="74">
          <cell r="A74">
            <v>201100</v>
          </cell>
          <cell r="C74" t="str">
            <v>201100--Land</v>
          </cell>
        </row>
        <row r="75">
          <cell r="A75">
            <v>201200</v>
          </cell>
          <cell r="C75" t="str">
            <v>201200--Buildings</v>
          </cell>
        </row>
        <row r="76">
          <cell r="A76">
            <v>201301</v>
          </cell>
          <cell r="C76" t="str">
            <v>201301--Plant &amp; equipment - Exploration Equipment</v>
          </cell>
        </row>
        <row r="77">
          <cell r="A77">
            <v>201302</v>
          </cell>
          <cell r="C77" t="str">
            <v>201302--Plant &amp; equipment - Mancamp construction</v>
          </cell>
        </row>
        <row r="78">
          <cell r="A78">
            <v>201303</v>
          </cell>
          <cell r="C78" t="str">
            <v>201303--Plant &amp; equipment - Core Lab/Storage</v>
          </cell>
        </row>
        <row r="79">
          <cell r="A79">
            <v>201304</v>
          </cell>
          <cell r="C79" t="str">
            <v>201304--Plant &amp; equipment - Metallurgical Lab</v>
          </cell>
        </row>
        <row r="80">
          <cell r="A80">
            <v>201305</v>
          </cell>
          <cell r="C80" t="str">
            <v>201305--Plant &amp; equipment - Access roads / Site preparation</v>
          </cell>
        </row>
        <row r="81">
          <cell r="A81">
            <v>201306</v>
          </cell>
          <cell r="C81" t="str">
            <v>201306--Plant &amp; equipment - Power facilities</v>
          </cell>
        </row>
        <row r="82">
          <cell r="A82">
            <v>201307</v>
          </cell>
          <cell r="C82" t="str">
            <v>201307--Plant &amp; equipment - Water Supply</v>
          </cell>
        </row>
        <row r="83">
          <cell r="A83">
            <v>201400</v>
          </cell>
          <cell r="C83" t="str">
            <v>201400--Motor vehicles</v>
          </cell>
        </row>
        <row r="84">
          <cell r="A84">
            <v>201500</v>
          </cell>
          <cell r="C84" t="str">
            <v>201500--Furniture &amp; fixtures</v>
          </cell>
        </row>
        <row r="85">
          <cell r="A85">
            <v>201601</v>
          </cell>
          <cell r="C85" t="str">
            <v>201601--Computer/Communications equipment - Computers</v>
          </cell>
        </row>
        <row r="86">
          <cell r="A86">
            <v>201602</v>
          </cell>
          <cell r="C86" t="str">
            <v>201602--Computer/Communications equipment - Network/Communications</v>
          </cell>
        </row>
        <row r="87">
          <cell r="A87">
            <v>201603</v>
          </cell>
          <cell r="C87" t="str">
            <v>201603--Computer/Communications equipment - Printers/Scanners etc.</v>
          </cell>
        </row>
        <row r="88">
          <cell r="A88">
            <v>201700</v>
          </cell>
          <cell r="C88" t="str">
            <v>201700--Assets under construction</v>
          </cell>
        </row>
        <row r="89">
          <cell r="A89">
            <v>201800</v>
          </cell>
          <cell r="C89" t="str">
            <v>201800--Mining development</v>
          </cell>
        </row>
        <row r="90">
          <cell r="A90">
            <v>201900</v>
          </cell>
          <cell r="C90" t="str">
            <v>201900--Other</v>
          </cell>
        </row>
        <row r="91">
          <cell r="A91">
            <v>202100</v>
          </cell>
          <cell r="C91" t="str">
            <v>202100--Accumulated depreciation - Land</v>
          </cell>
        </row>
        <row r="92">
          <cell r="A92">
            <v>202200</v>
          </cell>
          <cell r="C92" t="str">
            <v>202200--Accumulated depreciation - Buildings</v>
          </cell>
        </row>
        <row r="93">
          <cell r="A93">
            <v>202301</v>
          </cell>
          <cell r="C93" t="str">
            <v>202301--Accumulated depreciation - Plant &amp; equipment - Exploration Equipment</v>
          </cell>
        </row>
        <row r="94">
          <cell r="A94">
            <v>202302</v>
          </cell>
          <cell r="C94" t="str">
            <v>202302--Accumulated depreciation - Plant &amp; equipment - Mancamp construction</v>
          </cell>
        </row>
        <row r="95">
          <cell r="A95">
            <v>202303</v>
          </cell>
          <cell r="C95" t="str">
            <v>202303--Accumulated depreciation - Plant &amp; equipment - Core Lab/Storage</v>
          </cell>
        </row>
        <row r="96">
          <cell r="A96">
            <v>202304</v>
          </cell>
          <cell r="C96" t="str">
            <v>202304--Accumulated depreciation - Plant &amp; equipment - Metallurgical Lab</v>
          </cell>
        </row>
        <row r="97">
          <cell r="A97">
            <v>202305</v>
          </cell>
          <cell r="C97" t="str">
            <v>202305--Accumulated depreciation - Plant &amp; equipment - Access roads / Site preparation</v>
          </cell>
        </row>
        <row r="98">
          <cell r="A98">
            <v>202306</v>
          </cell>
          <cell r="C98" t="str">
            <v>202306--Accumulated depreciation - Plant &amp; equipment - Power facilities</v>
          </cell>
        </row>
        <row r="99">
          <cell r="A99">
            <v>202307</v>
          </cell>
          <cell r="C99" t="str">
            <v>202307--Accumulated depreciation - Plant &amp; equipment - Water Supply</v>
          </cell>
        </row>
        <row r="100">
          <cell r="A100">
            <v>202400</v>
          </cell>
          <cell r="C100" t="str">
            <v>202400--Accumulated depreciation - Motor vehicles</v>
          </cell>
        </row>
        <row r="101">
          <cell r="A101">
            <v>202500</v>
          </cell>
          <cell r="C101" t="str">
            <v>202500--Accumulated depreciation - Furniture &amp; fixtures</v>
          </cell>
        </row>
        <row r="102">
          <cell r="A102">
            <v>202601</v>
          </cell>
          <cell r="C102" t="str">
            <v>202601--Computer/Communications equipment - Computers</v>
          </cell>
        </row>
        <row r="103">
          <cell r="A103">
            <v>202602</v>
          </cell>
          <cell r="C103" t="str">
            <v>202602--Computer/Communications equipment - Network/Communications</v>
          </cell>
        </row>
        <row r="104">
          <cell r="A104">
            <v>202603</v>
          </cell>
          <cell r="C104" t="str">
            <v>202603--Computer/Communications equipment - Printers/Scanners etc.</v>
          </cell>
        </row>
        <row r="105">
          <cell r="A105">
            <v>202700</v>
          </cell>
          <cell r="C105" t="str">
            <v>202700--Accumulated depreciation - Assets under construction</v>
          </cell>
        </row>
        <row r="106">
          <cell r="A106">
            <v>202800</v>
          </cell>
          <cell r="C106" t="str">
            <v>202800--Accumulated depreciation - Mining development</v>
          </cell>
        </row>
        <row r="107">
          <cell r="A107">
            <v>202900</v>
          </cell>
          <cell r="C107" t="str">
            <v>202900--Accumulated depreciation - Other</v>
          </cell>
        </row>
        <row r="108">
          <cell r="A108">
            <v>211100</v>
          </cell>
          <cell r="C108" t="str">
            <v>211100--Goodwill</v>
          </cell>
        </row>
        <row r="109">
          <cell r="A109">
            <v>211200</v>
          </cell>
          <cell r="C109" t="str">
            <v>211200--Exploration and mining licenses</v>
          </cell>
        </row>
        <row r="110">
          <cell r="A110">
            <v>211300</v>
          </cell>
          <cell r="C110" t="str">
            <v>211300--Software</v>
          </cell>
        </row>
        <row r="111">
          <cell r="A111">
            <v>211400</v>
          </cell>
          <cell r="C111" t="str">
            <v>211400--Geological data</v>
          </cell>
        </row>
        <row r="112">
          <cell r="A112">
            <v>212900</v>
          </cell>
          <cell r="C112" t="str">
            <v>212900--Other intangibles</v>
          </cell>
        </row>
        <row r="113">
          <cell r="A113">
            <v>212100</v>
          </cell>
          <cell r="C113" t="str">
            <v>212100--Accumulated amortization - Goodwill</v>
          </cell>
        </row>
        <row r="114">
          <cell r="A114">
            <v>212200</v>
          </cell>
          <cell r="C114" t="str">
            <v>212200--Accumulated amortization - Exploration and mining licenses</v>
          </cell>
        </row>
        <row r="115">
          <cell r="A115">
            <v>212300</v>
          </cell>
          <cell r="C115" t="str">
            <v>212300--Accumulated amortization - Software</v>
          </cell>
        </row>
        <row r="116">
          <cell r="A116">
            <v>212400</v>
          </cell>
          <cell r="C116" t="str">
            <v>212400--Accumulated amortization - Geological data</v>
          </cell>
        </row>
        <row r="117">
          <cell r="A117">
            <v>212900</v>
          </cell>
          <cell r="C117" t="str">
            <v>212900--Accumulated amortization - Other intangibles</v>
          </cell>
        </row>
        <row r="118">
          <cell r="A118">
            <v>221000</v>
          </cell>
          <cell r="C118" t="str">
            <v>221000--LT Investments in associates</v>
          </cell>
        </row>
        <row r="119">
          <cell r="A119">
            <v>222000</v>
          </cell>
          <cell r="C119" t="str">
            <v>222000--LT Investments in subsidiaries</v>
          </cell>
        </row>
        <row r="120">
          <cell r="A120">
            <v>223000</v>
          </cell>
          <cell r="C120" t="str">
            <v>223000--LT Investments in real estate</v>
          </cell>
        </row>
        <row r="121">
          <cell r="A121">
            <v>224000</v>
          </cell>
          <cell r="C121" t="str">
            <v>224000--LT Financial investments</v>
          </cell>
        </row>
        <row r="122">
          <cell r="A122">
            <v>229000</v>
          </cell>
          <cell r="C122" t="str">
            <v>229000--Other LT investments</v>
          </cell>
        </row>
        <row r="123">
          <cell r="A123">
            <v>231100</v>
          </cell>
          <cell r="C123" t="str">
            <v>231100--LT Accounts receivable - external</v>
          </cell>
        </row>
        <row r="124">
          <cell r="A124">
            <v>231201</v>
          </cell>
          <cell r="C124" t="str">
            <v>231201--LT Accounts receivable - intercompany - New CAML Mongolia LLC</v>
          </cell>
        </row>
        <row r="125">
          <cell r="A125">
            <v>231202</v>
          </cell>
          <cell r="C125" t="str">
            <v>231202--LT Accounts receivable - intercompany - MonResources</v>
          </cell>
        </row>
        <row r="126">
          <cell r="A126">
            <v>231203</v>
          </cell>
          <cell r="C126" t="str">
            <v>231203--LT Accounts receivable - intercompany - Zuunmod Uul LLC</v>
          </cell>
        </row>
        <row r="127">
          <cell r="A127">
            <v>231204</v>
          </cell>
          <cell r="C127" t="str">
            <v>231204--LT Accounts receivable - intercompany - Mongolian Silver Mountain LLC</v>
          </cell>
        </row>
        <row r="128">
          <cell r="A128">
            <v>231205</v>
          </cell>
          <cell r="C128" t="str">
            <v>231205--LT Accounts receivable - intercompany - Centra Asia Metals Ltd. (UK)</v>
          </cell>
        </row>
        <row r="129">
          <cell r="A129">
            <v>231206</v>
          </cell>
          <cell r="C129" t="str">
            <v>231206--LT Accounts receivable - intercompany - TOO Sary Kazna</v>
          </cell>
        </row>
        <row r="130">
          <cell r="A130">
            <v>232100</v>
          </cell>
          <cell r="C130" t="str">
            <v>232100--LT Employee loans</v>
          </cell>
        </row>
        <row r="131">
          <cell r="A131">
            <v>232200</v>
          </cell>
          <cell r="C131" t="str">
            <v>232200--LT Wage and salary advances</v>
          </cell>
        </row>
        <row r="132">
          <cell r="A132">
            <v>232900</v>
          </cell>
          <cell r="C132" t="str">
            <v>232900--LT Other receivables from individuals</v>
          </cell>
        </row>
        <row r="133">
          <cell r="A133">
            <v>233100</v>
          </cell>
          <cell r="C133" t="str">
            <v>233100--Long-term advances paid - external</v>
          </cell>
        </row>
        <row r="134">
          <cell r="A134">
            <v>233201</v>
          </cell>
          <cell r="C134" t="str">
            <v>233201--Long-term advances paid - intercompany - New CAML Mongolia LLC</v>
          </cell>
        </row>
        <row r="135">
          <cell r="A135">
            <v>233202</v>
          </cell>
          <cell r="C135" t="str">
            <v>233202--Long-term advances paid - intercompany - MonResources</v>
          </cell>
        </row>
        <row r="136">
          <cell r="A136">
            <v>233203</v>
          </cell>
          <cell r="C136" t="str">
            <v>233203--Long-term advances paid - intercompany - Zuunmod Uul LLC</v>
          </cell>
        </row>
        <row r="137">
          <cell r="A137">
            <v>233204</v>
          </cell>
          <cell r="C137" t="str">
            <v>233204--Long-term advances paid - intercompany - Mongolian Silver Mountain LLC</v>
          </cell>
        </row>
        <row r="138">
          <cell r="A138">
            <v>233205</v>
          </cell>
          <cell r="C138" t="str">
            <v>233205--Long-term advances paid - intercompany - Centra Asia Metals Ltd. (UK)</v>
          </cell>
        </row>
        <row r="139">
          <cell r="A139">
            <v>233206</v>
          </cell>
          <cell r="C139" t="str">
            <v>233206--Long-term advances paid - intercompany - TOO Sary Kazna</v>
          </cell>
        </row>
        <row r="140">
          <cell r="A140">
            <v>234100</v>
          </cell>
          <cell r="C140" t="str">
            <v>234100--Supplier receivables</v>
          </cell>
        </row>
        <row r="141">
          <cell r="A141">
            <v>234200</v>
          </cell>
          <cell r="C141" t="str">
            <v>234200--Claims receivable</v>
          </cell>
        </row>
        <row r="142">
          <cell r="A142">
            <v>234900</v>
          </cell>
          <cell r="C142" t="str">
            <v>234900--Other long-term receivables</v>
          </cell>
        </row>
        <row r="143">
          <cell r="A143">
            <v>240101</v>
          </cell>
          <cell r="C143" t="str">
            <v>240101--Direct labor - Gross Salary - Regular</v>
          </cell>
        </row>
        <row r="144">
          <cell r="A144">
            <v>240102</v>
          </cell>
          <cell r="C144" t="str">
            <v>240102--Direct labor - Gross Salary - Bonus</v>
          </cell>
        </row>
        <row r="145">
          <cell r="A145">
            <v>240103</v>
          </cell>
          <cell r="C145" t="str">
            <v>240103--Direct labor - Social Insurance - corporate</v>
          </cell>
        </row>
        <row r="146">
          <cell r="A146">
            <v>240104</v>
          </cell>
          <cell r="C146" t="str">
            <v>240104--Direct labor - Medical Insurance</v>
          </cell>
        </row>
        <row r="147">
          <cell r="A147">
            <v>240105</v>
          </cell>
          <cell r="C147" t="str">
            <v>240105--Direct labor - Recruitment expenses</v>
          </cell>
        </row>
        <row r="148">
          <cell r="A148">
            <v>240106</v>
          </cell>
          <cell r="C148" t="str">
            <v>240106--Direct labor - Relocation expenses</v>
          </cell>
        </row>
        <row r="149">
          <cell r="A149">
            <v>240107</v>
          </cell>
          <cell r="C149" t="str">
            <v>240107--Direct labor - Education expenses</v>
          </cell>
        </row>
        <row r="150">
          <cell r="A150">
            <v>240108</v>
          </cell>
          <cell r="C150" t="str">
            <v>240108--Direct labor - Contracted labor</v>
          </cell>
        </row>
        <row r="151">
          <cell r="A151">
            <v>240201</v>
          </cell>
          <cell r="C151" t="str">
            <v>240201--Mobilisation &amp; Travelling - Mobilisation</v>
          </cell>
        </row>
        <row r="152">
          <cell r="A152">
            <v>240202</v>
          </cell>
          <cell r="C152" t="str">
            <v>240202--Mobilisation &amp; Travelling - Tickets</v>
          </cell>
        </row>
        <row r="153">
          <cell r="A153">
            <v>240203</v>
          </cell>
          <cell r="C153" t="str">
            <v>240203--Mobilisation &amp; Travelling - Accommodation</v>
          </cell>
        </row>
        <row r="154">
          <cell r="A154">
            <v>240204</v>
          </cell>
          <cell r="C154" t="str">
            <v>240204--Mobilisation &amp; Travelling - Per Diem</v>
          </cell>
        </row>
        <row r="155">
          <cell r="A155">
            <v>240301</v>
          </cell>
          <cell r="C155" t="str">
            <v>240301--Supplies/Material/Maintenance - Fuel</v>
          </cell>
        </row>
        <row r="156">
          <cell r="A156">
            <v>240302</v>
          </cell>
          <cell r="C156" t="str">
            <v>240302--Supplies/Material/Maintenance - Oil/Lubricants</v>
          </cell>
        </row>
        <row r="157">
          <cell r="A157">
            <v>240303</v>
          </cell>
          <cell r="C157" t="str">
            <v>240303--Supplies/Material/Maintenance - Spare parts</v>
          </cell>
        </row>
        <row r="158">
          <cell r="A158">
            <v>240304</v>
          </cell>
          <cell r="C158" t="str">
            <v>240304--Supplies/Material/Maintenance - Tools</v>
          </cell>
        </row>
        <row r="159">
          <cell r="A159">
            <v>240305</v>
          </cell>
          <cell r="C159" t="str">
            <v>240305--Supplies/Material/Maintenance - Food/Catering</v>
          </cell>
        </row>
        <row r="160">
          <cell r="A160">
            <v>240306</v>
          </cell>
          <cell r="C160" t="str">
            <v>240306--Supplies/Material/Maintenance - Contracted Service - Vehicles</v>
          </cell>
        </row>
        <row r="161">
          <cell r="A161">
            <v>240307</v>
          </cell>
          <cell r="C161" t="str">
            <v>240307--Supplies/Material/Maintenance - Contracted Service - Other</v>
          </cell>
        </row>
        <row r="162">
          <cell r="A162">
            <v>240308</v>
          </cell>
          <cell r="C162" t="str">
            <v>240308--Supplies/Material/Maintenance - Office Supplies</v>
          </cell>
        </row>
        <row r="163">
          <cell r="A163">
            <v>240401</v>
          </cell>
          <cell r="C163" t="str">
            <v>240401--Communications/Internet - Fixed/Landlines</v>
          </cell>
        </row>
        <row r="164">
          <cell r="A164">
            <v>240402</v>
          </cell>
          <cell r="C164" t="str">
            <v>240402--Communications/Internet - Mobile communications</v>
          </cell>
        </row>
        <row r="165">
          <cell r="A165">
            <v>240403</v>
          </cell>
          <cell r="C165" t="str">
            <v>240403--Communications/Internet - Satellite communications</v>
          </cell>
        </row>
        <row r="166">
          <cell r="A166">
            <v>240404</v>
          </cell>
          <cell r="C166" t="str">
            <v>240404--Communications/Internet - Internet</v>
          </cell>
        </row>
        <row r="167">
          <cell r="A167">
            <v>240500</v>
          </cell>
          <cell r="C167" t="str">
            <v>240500--Trenching</v>
          </cell>
        </row>
        <row r="168">
          <cell r="A168">
            <v>240600</v>
          </cell>
          <cell r="C168" t="str">
            <v>240600--Topography/GIS/Geodetic</v>
          </cell>
        </row>
        <row r="169">
          <cell r="A169">
            <v>240700</v>
          </cell>
          <cell r="C169" t="str">
            <v>240700--Geophysics</v>
          </cell>
        </row>
        <row r="170">
          <cell r="A170">
            <v>240800</v>
          </cell>
          <cell r="C170" t="str">
            <v>240800--Drilling</v>
          </cell>
        </row>
        <row r="171">
          <cell r="A171">
            <v>240901</v>
          </cell>
          <cell r="C171" t="str">
            <v>240901--Sampling &amp; Assaying - Soil sampling</v>
          </cell>
        </row>
        <row r="172">
          <cell r="A172">
            <v>240902</v>
          </cell>
          <cell r="C172" t="str">
            <v>240902--Sampling &amp; Assaying - Core sampling</v>
          </cell>
        </row>
        <row r="173">
          <cell r="A173">
            <v>240903</v>
          </cell>
          <cell r="C173" t="str">
            <v>240903--Sampling &amp; Assaying - Assaying</v>
          </cell>
        </row>
        <row r="174">
          <cell r="A174">
            <v>241001</v>
          </cell>
          <cell r="C174" t="str">
            <v>241001--Lab tests - Metallurgical tests</v>
          </cell>
        </row>
        <row r="175">
          <cell r="A175">
            <v>241002</v>
          </cell>
          <cell r="C175" t="str">
            <v>241002--Lab tests - Other chemical tests</v>
          </cell>
        </row>
        <row r="176">
          <cell r="A176">
            <v>241003</v>
          </cell>
          <cell r="C176" t="str">
            <v>241003--Lab tests - Other lab tests</v>
          </cell>
        </row>
        <row r="177">
          <cell r="A177">
            <v>241101</v>
          </cell>
          <cell r="C177" t="str">
            <v>241101--Engineering/Geology - Engineering</v>
          </cell>
        </row>
        <row r="178">
          <cell r="A178">
            <v>241102</v>
          </cell>
          <cell r="C178" t="str">
            <v>241102--Engineering/Geology - Geology</v>
          </cell>
        </row>
        <row r="179">
          <cell r="A179">
            <v>241103</v>
          </cell>
          <cell r="C179" t="str">
            <v>241103--Engineering/Geology - Hidrology</v>
          </cell>
        </row>
        <row r="180">
          <cell r="A180">
            <v>241104</v>
          </cell>
          <cell r="C180" t="str">
            <v>241104--Engineering/Geology - Mineralogy</v>
          </cell>
        </row>
        <row r="181">
          <cell r="A181">
            <v>241200</v>
          </cell>
          <cell r="C181" t="str">
            <v>241200--Safety</v>
          </cell>
        </row>
        <row r="182">
          <cell r="A182">
            <v>241300</v>
          </cell>
          <cell r="C182" t="str">
            <v>241300--Environmental</v>
          </cell>
        </row>
        <row r="183">
          <cell r="A183">
            <v>241401</v>
          </cell>
          <cell r="C183" t="str">
            <v>241401--Other - Fees &amp; Licenses</v>
          </cell>
        </row>
        <row r="184">
          <cell r="A184">
            <v>241402</v>
          </cell>
          <cell r="C184" t="str">
            <v>241402--Other - Transportation</v>
          </cell>
        </row>
        <row r="185">
          <cell r="A185">
            <v>241403</v>
          </cell>
          <cell r="C185" t="str">
            <v>241403--Other - Hiring &amp; Leasing costs</v>
          </cell>
        </row>
        <row r="186">
          <cell r="A186">
            <v>241404</v>
          </cell>
          <cell r="C186" t="str">
            <v>241404--Other - Consultancy</v>
          </cell>
        </row>
        <row r="187">
          <cell r="A187">
            <v>241405</v>
          </cell>
          <cell r="C187" t="str">
            <v>241405--Other - Reserve Certification by State Cttee</v>
          </cell>
        </row>
        <row r="188">
          <cell r="A188">
            <v>241406</v>
          </cell>
          <cell r="C188" t="str">
            <v>241406--Other - Taxes</v>
          </cell>
        </row>
        <row r="189">
          <cell r="A189">
            <v>241407</v>
          </cell>
          <cell r="C189" t="str">
            <v>241407--Other - Other</v>
          </cell>
        </row>
        <row r="190">
          <cell r="A190" t="str">
            <v>241500</v>
          </cell>
          <cell r="C190" t="str">
            <v>241500--Geochemistry</v>
          </cell>
        </row>
        <row r="191">
          <cell r="A191">
            <v>251000</v>
          </cell>
          <cell r="C191" t="str">
            <v>251000--Deferred taxes</v>
          </cell>
        </row>
        <row r="192">
          <cell r="A192">
            <v>259000</v>
          </cell>
          <cell r="C192" t="str">
            <v>259000--Other deferred expenses</v>
          </cell>
        </row>
        <row r="193">
          <cell r="A193">
            <v>291000</v>
          </cell>
          <cell r="C193" t="str">
            <v>291000--Long-term prepaid expenses</v>
          </cell>
        </row>
        <row r="194">
          <cell r="A194">
            <v>292000</v>
          </cell>
          <cell r="C194" t="str">
            <v>292000--Assets under construction</v>
          </cell>
        </row>
        <row r="195">
          <cell r="A195">
            <v>299000</v>
          </cell>
          <cell r="C195" t="str">
            <v>299000--Other long-term assets</v>
          </cell>
        </row>
        <row r="196">
          <cell r="A196">
            <v>301000</v>
          </cell>
          <cell r="C196" t="str">
            <v>301000--Short-term bank loans</v>
          </cell>
        </row>
        <row r="197">
          <cell r="A197">
            <v>302100</v>
          </cell>
          <cell r="C197" t="str">
            <v xml:space="preserve">302100--Short-term non-bank loans - External </v>
          </cell>
        </row>
        <row r="198">
          <cell r="A198">
            <v>302201</v>
          </cell>
          <cell r="C198" t="str">
            <v>302201--Short-term non-bank loans - Intercompany - New CAML Mongolia LLC</v>
          </cell>
        </row>
        <row r="199">
          <cell r="A199">
            <v>302202</v>
          </cell>
          <cell r="C199" t="str">
            <v>302202--Short-term non-bank loans - Intercompany - MonResources</v>
          </cell>
        </row>
        <row r="200">
          <cell r="A200">
            <v>302203</v>
          </cell>
          <cell r="C200" t="str">
            <v>302203--Short-term non-bank loans - Intercompany - Zuunmod Uul LLC</v>
          </cell>
        </row>
        <row r="201">
          <cell r="A201">
            <v>302204</v>
          </cell>
          <cell r="C201" t="str">
            <v>302204--Short-term non-bank loans - Intercompany - Mongolian Silver Mountain LLC</v>
          </cell>
        </row>
        <row r="202">
          <cell r="A202">
            <v>302205</v>
          </cell>
          <cell r="C202" t="str">
            <v>302205--Short-term non-bank loans - Intercompany - Centra Asia Metals Ltd. (UK)</v>
          </cell>
        </row>
        <row r="203">
          <cell r="A203">
            <v>302206</v>
          </cell>
          <cell r="C203" t="str">
            <v>302206--Short-term non-bank loans - Intercompany - TOO Sary Kazna</v>
          </cell>
        </row>
        <row r="204">
          <cell r="A204">
            <v>303000</v>
          </cell>
          <cell r="C204" t="str">
            <v>303000--Short-term dividend payable</v>
          </cell>
        </row>
        <row r="205">
          <cell r="A205">
            <v>304000</v>
          </cell>
          <cell r="C205" t="str">
            <v>304000--Long-term financial liabilities - current element</v>
          </cell>
        </row>
        <row r="206">
          <cell r="A206">
            <v>305000</v>
          </cell>
          <cell r="C206" t="str">
            <v>305000--Other sShort-term financial liabilities</v>
          </cell>
        </row>
        <row r="207">
          <cell r="A207">
            <v>311100</v>
          </cell>
          <cell r="C207" t="str">
            <v>311100--Trade payables - external</v>
          </cell>
        </row>
        <row r="208">
          <cell r="A208">
            <v>311201</v>
          </cell>
          <cell r="C208" t="str">
            <v>311201--Trade payables - intercompany - New CAML Mongolia LLC</v>
          </cell>
        </row>
        <row r="209">
          <cell r="A209">
            <v>311202</v>
          </cell>
          <cell r="C209" t="str">
            <v>311202--Trade payables - intercompany - MonResources</v>
          </cell>
        </row>
        <row r="210">
          <cell r="A210">
            <v>311203</v>
          </cell>
          <cell r="C210" t="str">
            <v>311203--Trade payables - intercompany - Zuunmod Uul LLC</v>
          </cell>
        </row>
        <row r="211">
          <cell r="A211">
            <v>311204</v>
          </cell>
          <cell r="C211" t="str">
            <v>311204--Trade payables - intercompany - Mongolian Silver Mountain LLC</v>
          </cell>
        </row>
        <row r="212">
          <cell r="A212">
            <v>311205</v>
          </cell>
          <cell r="C212" t="str">
            <v>311205--Trade payables - intercompany - Centra Asia Metals Ltd. (UK)</v>
          </cell>
        </row>
        <row r="213">
          <cell r="A213">
            <v>311206</v>
          </cell>
          <cell r="C213" t="str">
            <v>311206--Trade payables - intercompany - TOO Sary Kazna</v>
          </cell>
        </row>
        <row r="214">
          <cell r="A214">
            <v>312100</v>
          </cell>
          <cell r="C214" t="str">
            <v>312100--Employee expense claims payable</v>
          </cell>
        </row>
        <row r="215">
          <cell r="A215">
            <v>312200</v>
          </cell>
          <cell r="C215" t="str">
            <v>312200--Payables to individual contractors</v>
          </cell>
        </row>
        <row r="216">
          <cell r="A216">
            <v>312300</v>
          </cell>
          <cell r="C216" t="str">
            <v>312300--Employee wages and salaries payable</v>
          </cell>
        </row>
        <row r="217">
          <cell r="A217">
            <v>312900</v>
          </cell>
          <cell r="C217" t="str">
            <v>312900--Other payables to individuals</v>
          </cell>
        </row>
        <row r="218">
          <cell r="A218">
            <v>313100</v>
          </cell>
          <cell r="C218" t="str">
            <v>313100--VAT payable</v>
          </cell>
        </row>
        <row r="219">
          <cell r="A219">
            <v>313200</v>
          </cell>
          <cell r="C219" t="str">
            <v>313200--Corporate income tax payable</v>
          </cell>
        </row>
        <row r="220">
          <cell r="A220">
            <v>313300</v>
          </cell>
          <cell r="C220" t="str">
            <v>313300--Social and health insurance payable</v>
          </cell>
        </row>
        <row r="221">
          <cell r="A221">
            <v>313400</v>
          </cell>
          <cell r="C221" t="str">
            <v>313400--Individual income tax payable</v>
          </cell>
        </row>
        <row r="222">
          <cell r="A222">
            <v>313500</v>
          </cell>
          <cell r="C222" t="str">
            <v>313500--Vehicle tax payable</v>
          </cell>
        </row>
        <row r="223">
          <cell r="A223">
            <v>313600</v>
          </cell>
          <cell r="C223" t="str">
            <v>313600--Property tax - real estate - payable</v>
          </cell>
        </row>
        <row r="224">
          <cell r="A224">
            <v>313900</v>
          </cell>
          <cell r="C224" t="str">
            <v>313900--Other taxes payable</v>
          </cell>
        </row>
        <row r="225">
          <cell r="A225">
            <v>314100</v>
          </cell>
          <cell r="C225" t="str">
            <v>314100--Short-term advances received - external</v>
          </cell>
        </row>
        <row r="226">
          <cell r="A226">
            <v>314201</v>
          </cell>
          <cell r="C226" t="str">
            <v>314201--Short-term advances received - intercompany - New CAML Mongolia LLC</v>
          </cell>
        </row>
        <row r="227">
          <cell r="A227">
            <v>314202</v>
          </cell>
          <cell r="C227" t="str">
            <v>314202--Short-term advances received - intercompany - MonResources</v>
          </cell>
        </row>
        <row r="228">
          <cell r="A228">
            <v>314203</v>
          </cell>
          <cell r="C228" t="str">
            <v>314203--Short-term advances received - intercompany - Zuunmod Uul LLC</v>
          </cell>
        </row>
        <row r="229">
          <cell r="A229">
            <v>314204</v>
          </cell>
          <cell r="C229" t="str">
            <v>314204--Short-term advances received - intercompany - Mongolian Silver Mountain LLC</v>
          </cell>
        </row>
        <row r="230">
          <cell r="A230">
            <v>314205</v>
          </cell>
          <cell r="C230" t="str">
            <v>314205--Short-term advances received - intercompany - Centra Asia Metals Ltd. (UK)</v>
          </cell>
        </row>
        <row r="231">
          <cell r="A231">
            <v>314206</v>
          </cell>
          <cell r="C231" t="str">
            <v>314206--Short-term advances received - intercompany - TOO Sary Kazna</v>
          </cell>
        </row>
        <row r="232">
          <cell r="A232">
            <v>315100</v>
          </cell>
          <cell r="C232" t="str">
            <v>315100--Customer returns payable</v>
          </cell>
        </row>
        <row r="233">
          <cell r="A233">
            <v>315200</v>
          </cell>
          <cell r="C233" t="str">
            <v>315200--Claims payable</v>
          </cell>
        </row>
        <row r="234">
          <cell r="A234">
            <v>315900</v>
          </cell>
          <cell r="C234" t="str">
            <v>315900--Other short-term payables</v>
          </cell>
        </row>
        <row r="235">
          <cell r="A235">
            <v>320000</v>
          </cell>
          <cell r="C235" t="str">
            <v>320000--Unearned income</v>
          </cell>
        </row>
        <row r="236">
          <cell r="A236">
            <v>331000</v>
          </cell>
          <cell r="C236" t="str">
            <v>331000--Provisions - Short-term waranty liabilities</v>
          </cell>
        </row>
        <row r="237">
          <cell r="A237">
            <v>332000</v>
          </cell>
          <cell r="C237" t="str">
            <v>332000--Provision for legal claims</v>
          </cell>
        </row>
        <row r="238">
          <cell r="A238">
            <v>339000</v>
          </cell>
          <cell r="C238" t="str">
            <v>339000--Other provisions</v>
          </cell>
        </row>
        <row r="239">
          <cell r="A239">
            <v>341000</v>
          </cell>
          <cell r="C239" t="str">
            <v>341000--Deferred income</v>
          </cell>
        </row>
        <row r="240">
          <cell r="A240">
            <v>342000</v>
          </cell>
          <cell r="C240" t="str">
            <v>342000--Accruals</v>
          </cell>
        </row>
        <row r="241">
          <cell r="A241">
            <v>349000</v>
          </cell>
          <cell r="C241" t="str">
            <v>349000--Other short-term liabilities</v>
          </cell>
        </row>
        <row r="242">
          <cell r="A242">
            <v>351000</v>
          </cell>
          <cell r="C242" t="str">
            <v>351000--Long-term bank loans</v>
          </cell>
        </row>
        <row r="243">
          <cell r="A243">
            <v>352100</v>
          </cell>
          <cell r="C243" t="str">
            <v>352100--Long-term non-bank loans - external</v>
          </cell>
        </row>
        <row r="244">
          <cell r="A244">
            <v>352201</v>
          </cell>
          <cell r="C244" t="str">
            <v>352201--Long-term non-bank loans - intercompany - New CAML Mongolia LLC</v>
          </cell>
        </row>
        <row r="245">
          <cell r="A245">
            <v>352202</v>
          </cell>
          <cell r="C245" t="str">
            <v>352202--Long-term non-bank loans - intercompany - MonResources</v>
          </cell>
        </row>
        <row r="246">
          <cell r="A246">
            <v>352203</v>
          </cell>
          <cell r="C246" t="str">
            <v>352203--Long-term non-bank loans - intercompany - Zuunmod Uul LLC</v>
          </cell>
        </row>
        <row r="247">
          <cell r="A247">
            <v>352204</v>
          </cell>
          <cell r="C247" t="str">
            <v>352204--Long-term non-bank loans - intercompany - Mongolian Silver Mountain LLC</v>
          </cell>
        </row>
        <row r="248">
          <cell r="A248">
            <v>352205</v>
          </cell>
          <cell r="C248" t="str">
            <v>352205--Long-term non-bank loans - intercompany - Centra Asia Metals Ltd. (UK)</v>
          </cell>
        </row>
        <row r="249">
          <cell r="A249">
            <v>352206</v>
          </cell>
          <cell r="C249" t="str">
            <v>352206--Long-term non-bank loans - intercompany - TOO Sary Kazna</v>
          </cell>
        </row>
        <row r="250">
          <cell r="A250">
            <v>359000</v>
          </cell>
          <cell r="C250" t="str">
            <v>359000--Other long-term financial liability</v>
          </cell>
        </row>
        <row r="251">
          <cell r="A251">
            <v>361100</v>
          </cell>
          <cell r="C251" t="str">
            <v>361100--Long-term accounts payable - external</v>
          </cell>
        </row>
        <row r="252">
          <cell r="A252">
            <v>361201</v>
          </cell>
          <cell r="C252" t="str">
            <v>361201--Long-term accounts payable - intercompany - New CAML Mongolia LLC</v>
          </cell>
        </row>
        <row r="253">
          <cell r="A253">
            <v>361202</v>
          </cell>
          <cell r="C253" t="str">
            <v>361202--Long-term accounts payable - intercompany - MonResources</v>
          </cell>
        </row>
        <row r="254">
          <cell r="A254">
            <v>361203</v>
          </cell>
          <cell r="C254" t="str">
            <v>361203--Long-term accounts payable - intercompany - Zuunmod Uul LLC</v>
          </cell>
        </row>
        <row r="255">
          <cell r="A255">
            <v>361204</v>
          </cell>
          <cell r="C255" t="str">
            <v>361204--Long-term accounts payable - intercompany - Mongolian Silver Mountain LLC</v>
          </cell>
        </row>
        <row r="256">
          <cell r="A256">
            <v>361205</v>
          </cell>
          <cell r="C256" t="str">
            <v>361205--Long-term accounts payable - intercompany - Centra Asia Metals Ltd. (UK)</v>
          </cell>
        </row>
        <row r="257">
          <cell r="A257">
            <v>361206</v>
          </cell>
          <cell r="C257" t="str">
            <v>361206--Long-term accounts payable - intercompany - TOO Sary Kazna</v>
          </cell>
        </row>
        <row r="258">
          <cell r="A258">
            <v>362000</v>
          </cell>
          <cell r="C258" t="str">
            <v>362000--LT Employee and other individual payables</v>
          </cell>
        </row>
        <row r="259">
          <cell r="A259">
            <v>363000</v>
          </cell>
          <cell r="C259" t="str">
            <v>363000--Long-term taxes payable</v>
          </cell>
        </row>
        <row r="260">
          <cell r="A260">
            <v>364100</v>
          </cell>
          <cell r="C260" t="str">
            <v>364100--Long-term advances - external</v>
          </cell>
        </row>
        <row r="261">
          <cell r="A261">
            <v>364201</v>
          </cell>
          <cell r="C261" t="str">
            <v>364201--Long-term advances - intercompany - New CAML Mongolia LLC</v>
          </cell>
        </row>
        <row r="262">
          <cell r="A262">
            <v>364202</v>
          </cell>
          <cell r="C262" t="str">
            <v>364202--Long-term advances - intercompany - MonResources</v>
          </cell>
        </row>
        <row r="263">
          <cell r="A263">
            <v>364203</v>
          </cell>
          <cell r="C263" t="str">
            <v>364203--Long-term advances - intercompany - Zuunmod Uul LLC</v>
          </cell>
        </row>
        <row r="264">
          <cell r="A264">
            <v>364204</v>
          </cell>
          <cell r="C264" t="str">
            <v>364204--Long-term advances - intercompany - Mongolian Silver Mountain LLC</v>
          </cell>
        </row>
        <row r="265">
          <cell r="A265">
            <v>364205</v>
          </cell>
          <cell r="C265" t="str">
            <v>364205--Long-term advances - intercompany - Centra Asia Metals Ltd. (UK)</v>
          </cell>
        </row>
        <row r="266">
          <cell r="A266">
            <v>364206</v>
          </cell>
          <cell r="C266" t="str">
            <v>364206--Long-term advances - intercompany - TOO Sary Kazna</v>
          </cell>
        </row>
        <row r="267">
          <cell r="A267">
            <v>369100</v>
          </cell>
          <cell r="C267" t="str">
            <v>369100--LT Customer returns payable</v>
          </cell>
        </row>
        <row r="268">
          <cell r="A268">
            <v>369200</v>
          </cell>
          <cell r="C268" t="str">
            <v>369200--LT Claims payable</v>
          </cell>
        </row>
        <row r="269">
          <cell r="A269">
            <v>369900</v>
          </cell>
          <cell r="C269" t="str">
            <v>369900--Other long-term payables</v>
          </cell>
        </row>
        <row r="270">
          <cell r="A270">
            <v>371000</v>
          </cell>
          <cell r="C270" t="str">
            <v>371000--Long-term provision</v>
          </cell>
        </row>
        <row r="271">
          <cell r="A271">
            <v>372000</v>
          </cell>
          <cell r="C271" t="str">
            <v>372000--Long-term accruals</v>
          </cell>
        </row>
        <row r="272">
          <cell r="A272">
            <v>381000</v>
          </cell>
          <cell r="C272" t="str">
            <v>381000--Long-term deferred income</v>
          </cell>
        </row>
        <row r="273">
          <cell r="A273">
            <v>389000</v>
          </cell>
          <cell r="C273" t="str">
            <v>389000--Other long-term liabilities</v>
          </cell>
        </row>
        <row r="274">
          <cell r="A274">
            <v>390000</v>
          </cell>
          <cell r="C274" t="str">
            <v>390000--Minority interest payable</v>
          </cell>
        </row>
        <row r="275">
          <cell r="A275">
            <v>411100</v>
          </cell>
          <cell r="C275" t="str">
            <v>411100--Share capital - charter - paid</v>
          </cell>
        </row>
        <row r="276">
          <cell r="A276">
            <v>411200</v>
          </cell>
          <cell r="C276" t="str">
            <v>411200--Share capital - charter - owed</v>
          </cell>
        </row>
        <row r="277">
          <cell r="A277">
            <v>412000</v>
          </cell>
          <cell r="C277" t="str">
            <v>412000--Share premium</v>
          </cell>
        </row>
        <row r="278">
          <cell r="A278">
            <v>413100</v>
          </cell>
          <cell r="C278" t="str">
            <v>413100--profit - current year</v>
          </cell>
        </row>
        <row r="279">
          <cell r="A279">
            <v>413200</v>
          </cell>
          <cell r="C279" t="str">
            <v>413200--profit - adjustment due to change of a/c policy</v>
          </cell>
        </row>
        <row r="280">
          <cell r="A280">
            <v>413300</v>
          </cell>
          <cell r="C280" t="str">
            <v>413300--profit - brought forward</v>
          </cell>
        </row>
        <row r="281">
          <cell r="A281">
            <v>414000</v>
          </cell>
          <cell r="C281" t="str">
            <v>414000--Dividends</v>
          </cell>
        </row>
        <row r="282">
          <cell r="A282">
            <v>415000</v>
          </cell>
          <cell r="C282" t="str">
            <v>415000--Restricted reserves</v>
          </cell>
        </row>
        <row r="283">
          <cell r="A283">
            <v>416000</v>
          </cell>
          <cell r="C283" t="str">
            <v>416000--Cumulative Translation Adjustment (CTA)</v>
          </cell>
        </row>
        <row r="284">
          <cell r="A284">
            <v>417000</v>
          </cell>
          <cell r="C284" t="str">
            <v>417000--Revaluation surplus</v>
          </cell>
        </row>
        <row r="285">
          <cell r="A285">
            <v>511100</v>
          </cell>
          <cell r="C285" t="str">
            <v>511100--External sales - Sales of gold</v>
          </cell>
        </row>
        <row r="286">
          <cell r="A286">
            <v>511200</v>
          </cell>
          <cell r="C286" t="str">
            <v>511200--External sales - Sales of copper</v>
          </cell>
        </row>
        <row r="287">
          <cell r="A287">
            <v>511300</v>
          </cell>
          <cell r="C287" t="str">
            <v>511300--External sales - Sales of molibdenum</v>
          </cell>
        </row>
        <row r="288">
          <cell r="A288">
            <v>511400</v>
          </cell>
          <cell r="C288" t="str">
            <v>511400--External sales - Sales of silver</v>
          </cell>
        </row>
        <row r="289">
          <cell r="A289">
            <v>511900</v>
          </cell>
          <cell r="C289" t="str">
            <v>511900--External sales - Other</v>
          </cell>
        </row>
        <row r="290">
          <cell r="A290">
            <v>512100</v>
          </cell>
          <cell r="C290" t="str">
            <v>512100--IC sales - Sales of gold</v>
          </cell>
        </row>
        <row r="291">
          <cell r="A291">
            <v>512200</v>
          </cell>
          <cell r="C291" t="str">
            <v>512200--IC sales - Sales of copper</v>
          </cell>
        </row>
        <row r="292">
          <cell r="A292">
            <v>512300</v>
          </cell>
          <cell r="C292" t="str">
            <v>512300--IC sales - Sales of molibdenum</v>
          </cell>
        </row>
        <row r="293">
          <cell r="A293">
            <v>512400</v>
          </cell>
          <cell r="C293" t="str">
            <v>512400--IC sales - Sales of silver</v>
          </cell>
        </row>
        <row r="294">
          <cell r="A294">
            <v>512900</v>
          </cell>
          <cell r="C294" t="str">
            <v>512900--IC sales - Other</v>
          </cell>
        </row>
        <row r="295">
          <cell r="A295">
            <v>521100</v>
          </cell>
          <cell r="C295" t="str">
            <v>521100--Sales deduction - Sales of gold</v>
          </cell>
        </row>
        <row r="296">
          <cell r="A296">
            <v>521200</v>
          </cell>
          <cell r="C296" t="str">
            <v>521200--Sales deduction - Sales of copper</v>
          </cell>
        </row>
        <row r="297">
          <cell r="A297">
            <v>521300</v>
          </cell>
          <cell r="C297" t="str">
            <v>521300--Sales deduction - Sales of molibdenum</v>
          </cell>
        </row>
        <row r="298">
          <cell r="A298">
            <v>521400</v>
          </cell>
          <cell r="C298" t="str">
            <v>521400--Sales deduction - Sales of silver</v>
          </cell>
        </row>
        <row r="299">
          <cell r="A299">
            <v>521900</v>
          </cell>
          <cell r="C299" t="str">
            <v>521900--Sales deduction - Other</v>
          </cell>
        </row>
        <row r="300">
          <cell r="A300">
            <v>522100</v>
          </cell>
          <cell r="C300" t="str">
            <v>522100--Sales discounts - Sales of gold</v>
          </cell>
        </row>
        <row r="301">
          <cell r="A301">
            <v>522200</v>
          </cell>
          <cell r="C301" t="str">
            <v>522200--Sales discounts - Sales of copper</v>
          </cell>
        </row>
        <row r="302">
          <cell r="A302">
            <v>522300</v>
          </cell>
          <cell r="C302" t="str">
            <v>522300--Sales discounts - Sales of molibdenum</v>
          </cell>
        </row>
        <row r="303">
          <cell r="A303">
            <v>522400</v>
          </cell>
          <cell r="C303" t="str">
            <v>522400--Sales discounts - Sales of silver</v>
          </cell>
        </row>
        <row r="304">
          <cell r="A304">
            <v>522900</v>
          </cell>
          <cell r="C304" t="str">
            <v>522900--Sales discounts - Other</v>
          </cell>
        </row>
        <row r="305">
          <cell r="A305">
            <v>531000</v>
          </cell>
          <cell r="C305" t="str">
            <v>531000--Smelting and refining costs - Transportation</v>
          </cell>
        </row>
        <row r="306">
          <cell r="A306">
            <v>532000</v>
          </cell>
          <cell r="C306" t="str">
            <v>532000--Smelting and refining costs - Treatment charges</v>
          </cell>
        </row>
        <row r="307">
          <cell r="A307">
            <v>533000</v>
          </cell>
          <cell r="C307" t="str">
            <v>533000--Smelting and refining costs - Refining costs</v>
          </cell>
        </row>
        <row r="308">
          <cell r="A308">
            <v>534000</v>
          </cell>
          <cell r="C308" t="str">
            <v>534000--Smelting and refining costs - insurance</v>
          </cell>
        </row>
        <row r="309">
          <cell r="A309">
            <v>535000</v>
          </cell>
          <cell r="C309" t="str">
            <v>535000--Smelting and refining costs - Smelter return</v>
          </cell>
        </row>
        <row r="310">
          <cell r="A310">
            <v>539000</v>
          </cell>
          <cell r="C310" t="str">
            <v>539000--Smelting and refining costs - Other</v>
          </cell>
        </row>
        <row r="311">
          <cell r="A311">
            <v>611000</v>
          </cell>
          <cell r="C311" t="str">
            <v>611000--Cost of goods sold - Mining</v>
          </cell>
        </row>
        <row r="312">
          <cell r="A312">
            <v>612000</v>
          </cell>
          <cell r="C312" t="str">
            <v>612000--Cost of goods sold - Processing</v>
          </cell>
        </row>
        <row r="313">
          <cell r="A313">
            <v>613000</v>
          </cell>
          <cell r="C313" t="str">
            <v>613000--Cost of goods sold - By-product credit</v>
          </cell>
        </row>
        <row r="314">
          <cell r="A314">
            <v>618000</v>
          </cell>
          <cell r="C314" t="str">
            <v>618000--Cost of goods sold - Cost of purchased goods sold</v>
          </cell>
        </row>
        <row r="315">
          <cell r="A315">
            <v>619000</v>
          </cell>
          <cell r="C315" t="str">
            <v>619000--Cost of goods sold - Other</v>
          </cell>
        </row>
        <row r="316">
          <cell r="A316">
            <v>700101</v>
          </cell>
          <cell r="C316" t="str">
            <v>700101--Labor - Gross Salary - Regular</v>
          </cell>
        </row>
        <row r="317">
          <cell r="A317">
            <v>700102</v>
          </cell>
          <cell r="C317" t="str">
            <v>700102--Labor - Gross Salary - Bonus</v>
          </cell>
        </row>
        <row r="318">
          <cell r="A318">
            <v>700103</v>
          </cell>
          <cell r="C318" t="str">
            <v>700103--Labor - Social Insurance - corporate</v>
          </cell>
        </row>
        <row r="319">
          <cell r="A319">
            <v>700104</v>
          </cell>
          <cell r="C319" t="str">
            <v>700104--Labor - Medical Insurance</v>
          </cell>
        </row>
        <row r="320">
          <cell r="A320">
            <v>700105</v>
          </cell>
          <cell r="C320" t="str">
            <v>700105--Labor - Recruitment expenses</v>
          </cell>
        </row>
        <row r="321">
          <cell r="A321">
            <v>700106</v>
          </cell>
          <cell r="C321" t="str">
            <v>700106--Labor - Relocation expenses</v>
          </cell>
        </row>
        <row r="322">
          <cell r="A322">
            <v>700107</v>
          </cell>
          <cell r="C322" t="str">
            <v>700107--Labor - Education expenses</v>
          </cell>
        </row>
        <row r="323">
          <cell r="A323">
            <v>700108</v>
          </cell>
          <cell r="C323" t="str">
            <v>700108--Labor - Contracted labor</v>
          </cell>
        </row>
        <row r="324">
          <cell r="A324">
            <v>700201</v>
          </cell>
          <cell r="C324" t="str">
            <v>700201--Traveling - Tickets</v>
          </cell>
        </row>
        <row r="325">
          <cell r="A325">
            <v>700202</v>
          </cell>
          <cell r="C325" t="str">
            <v>700202--Traveling - Accommodation</v>
          </cell>
        </row>
        <row r="326">
          <cell r="A326">
            <v>700203</v>
          </cell>
          <cell r="C326" t="str">
            <v>700203--Traveling - Per Diem</v>
          </cell>
        </row>
        <row r="327">
          <cell r="A327">
            <v>700301</v>
          </cell>
          <cell r="C327" t="str">
            <v>700301--Supplies/Material/Maintenance - Fuel</v>
          </cell>
        </row>
        <row r="328">
          <cell r="A328">
            <v>700302</v>
          </cell>
          <cell r="C328" t="str">
            <v>700302--Supplies/Material/Maintenance - Oil/Lubricants</v>
          </cell>
        </row>
        <row r="329">
          <cell r="A329">
            <v>700303</v>
          </cell>
          <cell r="C329" t="str">
            <v>700303--Supplies/Material/Maintenance - Spare parts</v>
          </cell>
        </row>
        <row r="330">
          <cell r="A330">
            <v>700304</v>
          </cell>
          <cell r="C330" t="str">
            <v>700304--Supplies/Material/Maintenance - Tools</v>
          </cell>
        </row>
        <row r="331">
          <cell r="A331">
            <v>700305</v>
          </cell>
          <cell r="C331" t="str">
            <v>700305--Supplies/Material/Maintenance - Food/Catering</v>
          </cell>
        </row>
        <row r="332">
          <cell r="A332">
            <v>700306</v>
          </cell>
          <cell r="C332" t="str">
            <v>700306--Supplies/Material/Maintenance - Contracted Service - Vehicles</v>
          </cell>
        </row>
        <row r="333">
          <cell r="A333">
            <v>700307</v>
          </cell>
          <cell r="C333" t="str">
            <v>700307--Supplies/Material/Maintenance - Contracted Service - Other</v>
          </cell>
        </row>
        <row r="334">
          <cell r="A334">
            <v>700308</v>
          </cell>
          <cell r="C334" t="str">
            <v>700308--Supplies/Material/Maintenance - Office Supplies</v>
          </cell>
        </row>
        <row r="335">
          <cell r="A335">
            <v>700401</v>
          </cell>
          <cell r="C335" t="str">
            <v>700401--Rent/Power/Utilities - Office</v>
          </cell>
        </row>
        <row r="336">
          <cell r="A336">
            <v>700402</v>
          </cell>
          <cell r="C336" t="str">
            <v>700402--Rent/Power/Utilities - Apartment</v>
          </cell>
        </row>
        <row r="337">
          <cell r="A337">
            <v>700403</v>
          </cell>
          <cell r="C337" t="str">
            <v>700403--Rent/Power/Utilities - Vehicles</v>
          </cell>
        </row>
        <row r="338">
          <cell r="A338">
            <v>700501</v>
          </cell>
          <cell r="C338" t="str">
            <v>700501--Consulting/Legal/Audit/Accounting - Legal</v>
          </cell>
        </row>
        <row r="339">
          <cell r="A339">
            <v>700502</v>
          </cell>
          <cell r="C339" t="str">
            <v>700502--Consulting/Legal/Audit/Accounting - Audit</v>
          </cell>
        </row>
        <row r="340">
          <cell r="A340">
            <v>700503</v>
          </cell>
          <cell r="C340" t="str">
            <v>700503--Consulting/Legal/Audit/Accounting - Accounting</v>
          </cell>
        </row>
        <row r="341">
          <cell r="A341">
            <v>700601</v>
          </cell>
          <cell r="C341" t="str">
            <v>700601--Communications/Internet - Fixed/Landlines</v>
          </cell>
        </row>
        <row r="342">
          <cell r="A342">
            <v>700602</v>
          </cell>
          <cell r="C342" t="str">
            <v>700602--Communications/Internet - Mobile communications</v>
          </cell>
        </row>
        <row r="343">
          <cell r="A343">
            <v>700603</v>
          </cell>
          <cell r="C343" t="str">
            <v>700603--Communications/Internet - Satellite communications</v>
          </cell>
        </row>
        <row r="344">
          <cell r="A344">
            <v>700604</v>
          </cell>
          <cell r="C344" t="str">
            <v>700604--Communications/Internet - Internet</v>
          </cell>
        </row>
        <row r="345">
          <cell r="A345">
            <v>700700</v>
          </cell>
          <cell r="C345" t="str">
            <v>700700--Printing/Reproduction</v>
          </cell>
        </row>
        <row r="346">
          <cell r="A346">
            <v>700800</v>
          </cell>
          <cell r="C346" t="str">
            <v>700800--Books/Subscription</v>
          </cell>
        </row>
        <row r="347">
          <cell r="A347">
            <v>700901</v>
          </cell>
          <cell r="C347" t="str">
            <v>700901--Marketing/Representation - Marketing and Events</v>
          </cell>
        </row>
        <row r="348">
          <cell r="A348">
            <v>700902</v>
          </cell>
          <cell r="C348" t="str">
            <v>700902--Marketing/Representation - Meals/Entertainment</v>
          </cell>
        </row>
        <row r="349">
          <cell r="A349">
            <v>700903</v>
          </cell>
          <cell r="C349" t="str">
            <v>700903--Marketing/Representation - Gifts/Gratuities</v>
          </cell>
        </row>
        <row r="350">
          <cell r="A350">
            <v>701000</v>
          </cell>
          <cell r="C350" t="str">
            <v>701000--Postage/Courier</v>
          </cell>
        </row>
        <row r="351">
          <cell r="A351">
            <v>701100</v>
          </cell>
          <cell r="C351" t="str">
            <v>701100--Bank charges</v>
          </cell>
        </row>
        <row r="352">
          <cell r="A352">
            <v>701200</v>
          </cell>
          <cell r="C352" t="str">
            <v>701200--Licenses/Permits</v>
          </cell>
        </row>
        <row r="353">
          <cell r="A353">
            <v>701300</v>
          </cell>
          <cell r="C353" t="str">
            <v>701300--Depreciation and amortization</v>
          </cell>
        </row>
        <row r="354">
          <cell r="A354">
            <v>701400</v>
          </cell>
          <cell r="C354" t="str">
            <v>701400--Management fees</v>
          </cell>
        </row>
        <row r="355">
          <cell r="A355">
            <v>701500</v>
          </cell>
          <cell r="C355" t="str">
            <v>701500--Taxes</v>
          </cell>
        </row>
        <row r="356">
          <cell r="A356">
            <v>701600</v>
          </cell>
          <cell r="C356" t="str">
            <v>701600--Other</v>
          </cell>
        </row>
        <row r="357">
          <cell r="A357">
            <v>710101</v>
          </cell>
          <cell r="C357" t="str">
            <v>710101--Labor - Gross Salary - Regular</v>
          </cell>
        </row>
        <row r="358">
          <cell r="A358">
            <v>710102</v>
          </cell>
          <cell r="C358" t="str">
            <v>710102--Labor - Gross Salary - Bonus</v>
          </cell>
        </row>
        <row r="359">
          <cell r="A359">
            <v>710103</v>
          </cell>
          <cell r="C359" t="str">
            <v>710103--Labor - Social Insurance - corporate</v>
          </cell>
        </row>
        <row r="360">
          <cell r="A360">
            <v>710104</v>
          </cell>
          <cell r="C360" t="str">
            <v>710104--Labor - Medical Insurance</v>
          </cell>
        </row>
        <row r="361">
          <cell r="A361">
            <v>710105</v>
          </cell>
          <cell r="C361" t="str">
            <v>710105--Labor - Recruitment expenses</v>
          </cell>
        </row>
        <row r="362">
          <cell r="A362">
            <v>710106</v>
          </cell>
          <cell r="C362" t="str">
            <v>710106--Labor - Relocation expenses</v>
          </cell>
        </row>
        <row r="363">
          <cell r="A363">
            <v>710107</v>
          </cell>
          <cell r="C363" t="str">
            <v>710107--Labor - Education expenses</v>
          </cell>
        </row>
        <row r="364">
          <cell r="A364">
            <v>710108</v>
          </cell>
          <cell r="C364" t="str">
            <v>710108--Labor - Contracted labor</v>
          </cell>
        </row>
        <row r="365">
          <cell r="A365">
            <v>710201</v>
          </cell>
          <cell r="C365" t="str">
            <v>710201--Traveling - Tickets</v>
          </cell>
        </row>
        <row r="366">
          <cell r="A366">
            <v>710202</v>
          </cell>
          <cell r="C366" t="str">
            <v>710202--Traveling - Accommodation</v>
          </cell>
        </row>
        <row r="367">
          <cell r="A367">
            <v>710203</v>
          </cell>
          <cell r="C367" t="str">
            <v>710203--Traveling - Per Diem</v>
          </cell>
        </row>
        <row r="368">
          <cell r="A368">
            <v>710301</v>
          </cell>
          <cell r="C368" t="str">
            <v>710301--Supplies/Material/Maintenance - Fuel</v>
          </cell>
        </row>
        <row r="369">
          <cell r="A369">
            <v>710302</v>
          </cell>
          <cell r="C369" t="str">
            <v>710302--Supplies/Material/Maintenance - Oil/Lubricants</v>
          </cell>
        </row>
        <row r="370">
          <cell r="A370">
            <v>710303</v>
          </cell>
          <cell r="C370" t="str">
            <v>710303--Supplies/Material/Maintenance - Spare parts</v>
          </cell>
        </row>
        <row r="371">
          <cell r="A371">
            <v>710304</v>
          </cell>
          <cell r="C371" t="str">
            <v>710304--Supplies/Material/Maintenance - Tools</v>
          </cell>
        </row>
        <row r="372">
          <cell r="A372">
            <v>710305</v>
          </cell>
          <cell r="C372" t="str">
            <v>710305--Supplies/Material/Maintenance - Food/Catering</v>
          </cell>
        </row>
        <row r="373">
          <cell r="A373">
            <v>710306</v>
          </cell>
          <cell r="C373" t="str">
            <v>710306--Supplies/Material/Maintenance - Contracted Service - Vehicles</v>
          </cell>
        </row>
        <row r="374">
          <cell r="A374">
            <v>710307</v>
          </cell>
          <cell r="C374" t="str">
            <v>710307--Supplies/Material/Maintenance - Contracted Service - Other</v>
          </cell>
        </row>
        <row r="375">
          <cell r="A375">
            <v>710308</v>
          </cell>
          <cell r="C375" t="str">
            <v>710308--Supplies/Material/Maintenance - Office Supplies</v>
          </cell>
        </row>
        <row r="376">
          <cell r="A376">
            <v>710401</v>
          </cell>
          <cell r="C376" t="str">
            <v>710401--Rent/Power/Utilities - Office</v>
          </cell>
        </row>
        <row r="377">
          <cell r="A377">
            <v>710402</v>
          </cell>
          <cell r="C377" t="str">
            <v>710402--Rent/Power/Utilities - Apartment</v>
          </cell>
        </row>
        <row r="378">
          <cell r="A378">
            <v>710403</v>
          </cell>
          <cell r="C378" t="str">
            <v>710403--Rent/Power/Utilities - Vehicles</v>
          </cell>
        </row>
        <row r="379">
          <cell r="A379">
            <v>710501</v>
          </cell>
          <cell r="C379" t="str">
            <v>710501--Consulting/Legal/Audit/Accounting - Legal</v>
          </cell>
        </row>
        <row r="380">
          <cell r="A380">
            <v>710502</v>
          </cell>
          <cell r="C380" t="str">
            <v>710502--Consulting/Legal/Audit/Accounting - Audit</v>
          </cell>
        </row>
        <row r="381">
          <cell r="A381">
            <v>710503</v>
          </cell>
          <cell r="C381" t="str">
            <v>710503--Consulting/Legal/Audit/Accounting - Accounting</v>
          </cell>
        </row>
        <row r="382">
          <cell r="A382">
            <v>710601</v>
          </cell>
          <cell r="C382" t="str">
            <v>710601--Communications/Internet - Fixed/Landlines</v>
          </cell>
        </row>
        <row r="383">
          <cell r="A383">
            <v>710602</v>
          </cell>
          <cell r="C383" t="str">
            <v>710602--Communications/Internet - Mobile communications</v>
          </cell>
        </row>
        <row r="384">
          <cell r="A384">
            <v>710603</v>
          </cell>
          <cell r="C384" t="str">
            <v>710603--Communications/Internet - Satellite communications</v>
          </cell>
        </row>
        <row r="385">
          <cell r="A385">
            <v>710604</v>
          </cell>
          <cell r="C385" t="str">
            <v>710604--Communications/Internet - Internet</v>
          </cell>
        </row>
        <row r="386">
          <cell r="A386">
            <v>710700</v>
          </cell>
          <cell r="C386" t="str">
            <v>710700--Printing/Reproduction</v>
          </cell>
        </row>
        <row r="387">
          <cell r="A387">
            <v>710800</v>
          </cell>
          <cell r="C387" t="str">
            <v>710800--Books/Subscription</v>
          </cell>
        </row>
        <row r="388">
          <cell r="A388">
            <v>710901</v>
          </cell>
          <cell r="C388" t="str">
            <v>710901--Marketing/Representation - Marketing and Events</v>
          </cell>
        </row>
        <row r="389">
          <cell r="A389">
            <v>710902</v>
          </cell>
          <cell r="C389" t="str">
            <v>710902--Marketing/Representation - Meals/Entertainment</v>
          </cell>
        </row>
        <row r="390">
          <cell r="A390">
            <v>710903</v>
          </cell>
          <cell r="C390" t="str">
            <v>710903--Marketing/Representation - Gifts/Gratuities</v>
          </cell>
        </row>
        <row r="391">
          <cell r="A391">
            <v>711000</v>
          </cell>
          <cell r="C391" t="str">
            <v>711000--Postage/Courier</v>
          </cell>
        </row>
        <row r="392">
          <cell r="A392">
            <v>711100</v>
          </cell>
          <cell r="C392" t="str">
            <v>711100--Bank charges</v>
          </cell>
        </row>
        <row r="393">
          <cell r="A393">
            <v>711200</v>
          </cell>
          <cell r="C393" t="str">
            <v>711200--Licenses/Permits</v>
          </cell>
        </row>
        <row r="394">
          <cell r="A394">
            <v>711300</v>
          </cell>
          <cell r="C394" t="str">
            <v>711300--Depreciation and amortization</v>
          </cell>
        </row>
        <row r="395">
          <cell r="A395">
            <v>711400</v>
          </cell>
          <cell r="C395" t="str">
            <v>711400--Management fees</v>
          </cell>
        </row>
        <row r="396">
          <cell r="A396">
            <v>711500</v>
          </cell>
          <cell r="C396" t="str">
            <v>711500--Taxes</v>
          </cell>
        </row>
        <row r="397">
          <cell r="A397">
            <v>711600</v>
          </cell>
          <cell r="C397" t="str">
            <v>711600--Other</v>
          </cell>
        </row>
        <row r="398">
          <cell r="A398">
            <v>720101</v>
          </cell>
          <cell r="C398" t="str">
            <v>720101--Direct labor - Gross Salary - Regular</v>
          </cell>
        </row>
        <row r="399">
          <cell r="A399">
            <v>720102</v>
          </cell>
          <cell r="C399" t="str">
            <v>720102--Direct labor - Gross Salary - Bonus</v>
          </cell>
        </row>
        <row r="400">
          <cell r="A400">
            <v>720103</v>
          </cell>
          <cell r="C400" t="str">
            <v>720103--Direct labor - Social Insurance - corporate</v>
          </cell>
        </row>
        <row r="401">
          <cell r="A401">
            <v>720104</v>
          </cell>
          <cell r="C401" t="str">
            <v>720104--Direct labor - Medical Insurance</v>
          </cell>
        </row>
        <row r="402">
          <cell r="A402">
            <v>720105</v>
          </cell>
          <cell r="C402" t="str">
            <v>720105--Direct labor - Recruitment expenses</v>
          </cell>
        </row>
        <row r="403">
          <cell r="A403">
            <v>720106</v>
          </cell>
          <cell r="C403" t="str">
            <v>720106--Direct labor - Relocation expenses</v>
          </cell>
        </row>
        <row r="404">
          <cell r="A404">
            <v>720107</v>
          </cell>
          <cell r="C404" t="str">
            <v>720107--Direct labor - Education expenses</v>
          </cell>
        </row>
        <row r="405">
          <cell r="A405">
            <v>720108</v>
          </cell>
          <cell r="C405" t="str">
            <v>720108--Direct labor - Contracted labor</v>
          </cell>
        </row>
        <row r="406">
          <cell r="A406">
            <v>720201</v>
          </cell>
          <cell r="C406" t="str">
            <v>720201--Mobilisation &amp; Travelling - Mobilisation</v>
          </cell>
        </row>
        <row r="407">
          <cell r="A407">
            <v>720202</v>
          </cell>
          <cell r="C407" t="str">
            <v>720202--Mobilisation &amp; Travelling - Tickets</v>
          </cell>
        </row>
        <row r="408">
          <cell r="A408">
            <v>720203</v>
          </cell>
          <cell r="C408" t="str">
            <v>720203--Mobilisation &amp; Travelling - Accommodation</v>
          </cell>
        </row>
        <row r="409">
          <cell r="A409">
            <v>720204</v>
          </cell>
          <cell r="C409" t="str">
            <v>720204--Mobilisation &amp; Travelling - Per Diem</v>
          </cell>
        </row>
        <row r="410">
          <cell r="A410">
            <v>720301</v>
          </cell>
          <cell r="C410" t="str">
            <v>720301--Supplies/Material/Maintenance - Fuel</v>
          </cell>
        </row>
        <row r="411">
          <cell r="A411">
            <v>720302</v>
          </cell>
          <cell r="C411" t="str">
            <v>720302--Supplies/Material/Maintenance - Oil/Lubricants</v>
          </cell>
        </row>
        <row r="412">
          <cell r="A412">
            <v>720303</v>
          </cell>
          <cell r="C412" t="str">
            <v>720303--Supplies/Material/Maintenance - Spare parts</v>
          </cell>
        </row>
        <row r="413">
          <cell r="A413">
            <v>720304</v>
          </cell>
          <cell r="C413" t="str">
            <v>720304--Supplies/Material/Maintenance - Tools</v>
          </cell>
        </row>
        <row r="414">
          <cell r="A414">
            <v>720305</v>
          </cell>
          <cell r="C414" t="str">
            <v>720305--Supplies/Material/Maintenance - Food/Catering</v>
          </cell>
        </row>
        <row r="415">
          <cell r="A415">
            <v>720306</v>
          </cell>
          <cell r="C415" t="str">
            <v>720306--Supplies/Material/Maintenance - Contracted Service - Vehicles</v>
          </cell>
        </row>
        <row r="416">
          <cell r="A416">
            <v>720307</v>
          </cell>
          <cell r="C416" t="str">
            <v>720307--Supplies/Material/Maintenance - Contracted Service - Other</v>
          </cell>
        </row>
        <row r="417">
          <cell r="A417">
            <v>720308</v>
          </cell>
          <cell r="C417" t="str">
            <v>720308--Supplies/Material/Maintenance - Office Supplies</v>
          </cell>
        </row>
        <row r="418">
          <cell r="A418">
            <v>720401</v>
          </cell>
          <cell r="C418" t="str">
            <v>720401--Communications/Internet - Fixed/Landlines</v>
          </cell>
        </row>
        <row r="419">
          <cell r="A419">
            <v>720402</v>
          </cell>
          <cell r="C419" t="str">
            <v>720402--Communications/Internet - Mobile communications</v>
          </cell>
        </row>
        <row r="420">
          <cell r="A420">
            <v>720403</v>
          </cell>
          <cell r="C420" t="str">
            <v>720403--Communications/Internet - Satellite communications</v>
          </cell>
        </row>
        <row r="421">
          <cell r="A421">
            <v>720404</v>
          </cell>
          <cell r="C421" t="str">
            <v>720404--Communications/Internet - Internet</v>
          </cell>
        </row>
        <row r="422">
          <cell r="A422">
            <v>720500</v>
          </cell>
          <cell r="C422" t="str">
            <v>720500--Trenching</v>
          </cell>
        </row>
        <row r="423">
          <cell r="A423">
            <v>720600</v>
          </cell>
          <cell r="C423" t="str">
            <v>720600--Topography/GIS/Geodetic</v>
          </cell>
        </row>
        <row r="424">
          <cell r="A424">
            <v>720700</v>
          </cell>
          <cell r="C424" t="str">
            <v>720700--Geophysics</v>
          </cell>
        </row>
        <row r="425">
          <cell r="A425">
            <v>720800</v>
          </cell>
          <cell r="C425" t="str">
            <v>720800--Drilling</v>
          </cell>
        </row>
        <row r="426">
          <cell r="A426">
            <v>720901</v>
          </cell>
          <cell r="C426" t="str">
            <v>720901--Sampling &amp; Assaying - Soil sampling</v>
          </cell>
        </row>
        <row r="427">
          <cell r="A427">
            <v>720902</v>
          </cell>
          <cell r="C427" t="str">
            <v>720902--Sampling &amp; Assaying - Core sampling</v>
          </cell>
        </row>
        <row r="428">
          <cell r="A428">
            <v>720903</v>
          </cell>
          <cell r="C428" t="str">
            <v>720903--Sampling &amp; Assaying - Assaying</v>
          </cell>
        </row>
        <row r="429">
          <cell r="A429">
            <v>721001</v>
          </cell>
          <cell r="C429" t="str">
            <v>721001--Lab tests - Metallurgical tests</v>
          </cell>
        </row>
        <row r="430">
          <cell r="A430">
            <v>721002</v>
          </cell>
          <cell r="C430" t="str">
            <v>721002--Lab tests - Other chemical tests</v>
          </cell>
        </row>
        <row r="431">
          <cell r="A431">
            <v>721003</v>
          </cell>
          <cell r="C431" t="str">
            <v>721003--Lab tests - Other lab tests</v>
          </cell>
        </row>
        <row r="432">
          <cell r="A432">
            <v>721101</v>
          </cell>
          <cell r="C432" t="str">
            <v>721101--Engineering/Geology - Engineering</v>
          </cell>
        </row>
        <row r="433">
          <cell r="A433">
            <v>721102</v>
          </cell>
          <cell r="C433" t="str">
            <v>721102--Engineering/Geology - Geology</v>
          </cell>
        </row>
        <row r="434">
          <cell r="A434">
            <v>721103</v>
          </cell>
          <cell r="C434" t="str">
            <v>721103--Engineering/Geology - Hidrology</v>
          </cell>
        </row>
        <row r="435">
          <cell r="A435">
            <v>721104</v>
          </cell>
          <cell r="C435" t="str">
            <v>721104--Engineering/Geology - Mineralogy</v>
          </cell>
        </row>
        <row r="436">
          <cell r="A436">
            <v>721200</v>
          </cell>
          <cell r="C436" t="str">
            <v>721200--Safety</v>
          </cell>
        </row>
        <row r="437">
          <cell r="A437">
            <v>721300</v>
          </cell>
          <cell r="C437" t="str">
            <v>721300--Environmental</v>
          </cell>
        </row>
        <row r="438">
          <cell r="A438">
            <v>721401</v>
          </cell>
          <cell r="C438" t="str">
            <v>721401--Other - Fees &amp; Licenses</v>
          </cell>
        </row>
        <row r="439">
          <cell r="A439">
            <v>721402</v>
          </cell>
          <cell r="C439" t="str">
            <v>721402--Other - Transportation</v>
          </cell>
        </row>
        <row r="440">
          <cell r="A440">
            <v>721403</v>
          </cell>
          <cell r="C440" t="str">
            <v>721403--Other - Hiring &amp; Leasing costs</v>
          </cell>
        </row>
        <row r="441">
          <cell r="A441">
            <v>721404</v>
          </cell>
          <cell r="C441" t="str">
            <v>721404--Other - Consultancy</v>
          </cell>
        </row>
        <row r="442">
          <cell r="A442">
            <v>721405</v>
          </cell>
          <cell r="C442" t="str">
            <v>721405--Other - Reserve Certification by State Cttee</v>
          </cell>
        </row>
        <row r="443">
          <cell r="A443">
            <v>721406</v>
          </cell>
          <cell r="C443" t="str">
            <v>721406--Other - Taxes</v>
          </cell>
        </row>
        <row r="444">
          <cell r="A444">
            <v>721407</v>
          </cell>
          <cell r="C444" t="str">
            <v>721407--Other - Other</v>
          </cell>
        </row>
        <row r="445">
          <cell r="A445" t="str">
            <v>721500</v>
          </cell>
          <cell r="C445" t="str">
            <v>721500--Geochemistry</v>
          </cell>
        </row>
        <row r="446">
          <cell r="A446">
            <v>790000</v>
          </cell>
          <cell r="C446" t="str">
            <v>790000--Other operating expenses</v>
          </cell>
        </row>
        <row r="447">
          <cell r="A447">
            <v>841100</v>
          </cell>
          <cell r="C447" t="str">
            <v>841100--Gain on disposal of fixed asset</v>
          </cell>
        </row>
        <row r="448">
          <cell r="A448">
            <v>841200</v>
          </cell>
          <cell r="C448" t="str">
            <v>841200--Gain on revaluation of fixed assets</v>
          </cell>
        </row>
        <row r="449">
          <cell r="A449">
            <v>841500</v>
          </cell>
          <cell r="C449" t="str">
            <v>841500--Gain on disposal of raw materials and supplies</v>
          </cell>
        </row>
        <row r="450">
          <cell r="A450">
            <v>842000</v>
          </cell>
          <cell r="C450" t="str">
            <v>842000--Debt write-offs</v>
          </cell>
        </row>
        <row r="451">
          <cell r="A451">
            <v>843000</v>
          </cell>
          <cell r="C451" t="str">
            <v>843000--Income from discontinued operations</v>
          </cell>
        </row>
        <row r="452">
          <cell r="A452">
            <v>844000</v>
          </cell>
          <cell r="C452" t="str">
            <v>844000--Income from associated companies</v>
          </cell>
        </row>
        <row r="453">
          <cell r="A453">
            <v>845000</v>
          </cell>
          <cell r="C453" t="str">
            <v>845000--Royalty income</v>
          </cell>
        </row>
        <row r="454">
          <cell r="A454">
            <v>846100</v>
          </cell>
          <cell r="C454" t="str">
            <v>846100--realized FX gain from financial operations</v>
          </cell>
        </row>
        <row r="455">
          <cell r="A455">
            <v>846200</v>
          </cell>
          <cell r="C455" t="str">
            <v>846200--unrealized FX gain from financial operations</v>
          </cell>
        </row>
        <row r="456">
          <cell r="A456">
            <v>846300</v>
          </cell>
          <cell r="C456" t="str">
            <v>846300--realized FX gain from other operations</v>
          </cell>
        </row>
        <row r="457">
          <cell r="A457">
            <v>846400</v>
          </cell>
          <cell r="C457" t="str">
            <v>846400--unrealized FX gain from other operations</v>
          </cell>
        </row>
        <row r="458">
          <cell r="A458">
            <v>848100</v>
          </cell>
          <cell r="C458" t="str">
            <v>848100--Interest income financial - external</v>
          </cell>
        </row>
        <row r="459">
          <cell r="A459">
            <v>848200</v>
          </cell>
          <cell r="C459" t="str">
            <v>848200--Interest income financial - intercompany</v>
          </cell>
        </row>
        <row r="460">
          <cell r="A460">
            <v>848300</v>
          </cell>
          <cell r="C460" t="str">
            <v>848300--Interest income other - external</v>
          </cell>
        </row>
        <row r="461">
          <cell r="A461">
            <v>848400</v>
          </cell>
          <cell r="C461" t="str">
            <v>848400--Interest income other - intercompany</v>
          </cell>
        </row>
        <row r="462">
          <cell r="A462">
            <v>849000</v>
          </cell>
          <cell r="C462" t="str">
            <v>849000--Other non-operating income</v>
          </cell>
        </row>
        <row r="463">
          <cell r="A463">
            <v>871100</v>
          </cell>
          <cell r="C463" t="str">
            <v>871100--Loss on disposal of fixed asset</v>
          </cell>
        </row>
        <row r="464">
          <cell r="A464">
            <v>871200</v>
          </cell>
          <cell r="C464" t="str">
            <v>871200--Loss on revaluation of fixed assets</v>
          </cell>
        </row>
        <row r="465">
          <cell r="A465">
            <v>871500</v>
          </cell>
          <cell r="C465" t="str">
            <v>871500--Loss on disposal of raw materials and supplies</v>
          </cell>
        </row>
        <row r="466">
          <cell r="A466">
            <v>872000</v>
          </cell>
          <cell r="C466" t="str">
            <v>872000--Bad debt write-offs</v>
          </cell>
        </row>
        <row r="467">
          <cell r="A467">
            <v>873000</v>
          </cell>
          <cell r="C467" t="str">
            <v>873000--Expenses related to discontinued operations</v>
          </cell>
        </row>
        <row r="468">
          <cell r="A468">
            <v>874000</v>
          </cell>
          <cell r="C468" t="str">
            <v>874000--Losses from associated companies</v>
          </cell>
        </row>
        <row r="469">
          <cell r="A469">
            <v>875000</v>
          </cell>
          <cell r="C469" t="str">
            <v>875000--Royalty expenses</v>
          </cell>
        </row>
        <row r="470">
          <cell r="A470">
            <v>876100</v>
          </cell>
          <cell r="C470" t="str">
            <v>876100--realized FX loss from financial operations</v>
          </cell>
        </row>
        <row r="471">
          <cell r="A471">
            <v>876200</v>
          </cell>
          <cell r="C471" t="str">
            <v>876200--unrealized FX loss from financial operations</v>
          </cell>
        </row>
        <row r="472">
          <cell r="A472">
            <v>876300</v>
          </cell>
          <cell r="C472" t="str">
            <v>876300--realized FX loss from other operations</v>
          </cell>
        </row>
        <row r="473">
          <cell r="A473">
            <v>876400</v>
          </cell>
          <cell r="C473" t="str">
            <v>876400--unrealized FX loss from other operations</v>
          </cell>
        </row>
        <row r="474">
          <cell r="A474">
            <v>878100</v>
          </cell>
          <cell r="C474" t="str">
            <v>878100--Interest expense financial - external</v>
          </cell>
        </row>
        <row r="475">
          <cell r="A475">
            <v>878200</v>
          </cell>
          <cell r="C475" t="str">
            <v>878200--Interest expense financial - intercompany</v>
          </cell>
        </row>
        <row r="476">
          <cell r="A476">
            <v>878300</v>
          </cell>
          <cell r="C476" t="str">
            <v>878300--Interest expense other - external</v>
          </cell>
        </row>
        <row r="477">
          <cell r="A477">
            <v>878400</v>
          </cell>
          <cell r="C477" t="str">
            <v>878400--Interest expense other - intercompany</v>
          </cell>
        </row>
        <row r="478">
          <cell r="A478">
            <v>879000</v>
          </cell>
          <cell r="C478" t="str">
            <v>879000--Other non-operating expenses</v>
          </cell>
        </row>
        <row r="479">
          <cell r="A479">
            <v>881100</v>
          </cell>
          <cell r="C479" t="str">
            <v>881100--Dividends income - external</v>
          </cell>
        </row>
        <row r="480">
          <cell r="A480">
            <v>881200</v>
          </cell>
          <cell r="C480" t="str">
            <v>881200--Dividends income - intercompany</v>
          </cell>
        </row>
        <row r="481">
          <cell r="A481">
            <v>882100</v>
          </cell>
          <cell r="C481" t="str">
            <v>882100--Dividends expense - external</v>
          </cell>
        </row>
        <row r="482">
          <cell r="A482">
            <v>882200</v>
          </cell>
          <cell r="C482" t="str">
            <v>882200--Dividends expense - intercompany</v>
          </cell>
        </row>
        <row r="483">
          <cell r="A483">
            <v>890000</v>
          </cell>
          <cell r="C483" t="str">
            <v>890000--Minority interest</v>
          </cell>
        </row>
        <row r="484">
          <cell r="A484">
            <v>911000</v>
          </cell>
          <cell r="C484" t="str">
            <v>911000--Current income tax</v>
          </cell>
        </row>
        <row r="485">
          <cell r="A485">
            <v>912000</v>
          </cell>
          <cell r="C485" t="str">
            <v>912000--Deferred income tax</v>
          </cell>
        </row>
        <row r="486">
          <cell r="A486">
            <v>920000</v>
          </cell>
          <cell r="C486" t="str">
            <v>920000--Income summary account</v>
          </cell>
        </row>
      </sheetData>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Hierarchy"/>
      <sheetName val="Ext lookup"/>
      <sheetName val="cost centre"/>
      <sheetName val="Account"/>
      <sheetName val="FY05_ET_SCOA"/>
    </sheetNames>
    <sheetDataSet>
      <sheetData sheetId="0" refreshError="1"/>
      <sheetData sheetId="1" refreshError="1"/>
      <sheetData sheetId="2" refreshError="1">
        <row r="2">
          <cell r="A2">
            <v>0</v>
          </cell>
          <cell r="B2" t="str">
            <v>Balance Sheet</v>
          </cell>
          <cell r="C2">
            <v>999</v>
          </cell>
          <cell r="D2">
            <v>999</v>
          </cell>
          <cell r="E2">
            <v>999</v>
          </cell>
          <cell r="G2">
            <v>999</v>
          </cell>
          <cell r="H2" t="b">
            <v>1</v>
          </cell>
          <cell r="K2">
            <v>0</v>
          </cell>
          <cell r="L2" t="str">
            <v>Balance Sheet</v>
          </cell>
          <cell r="M2">
            <v>999</v>
          </cell>
          <cell r="N2">
            <v>999</v>
          </cell>
          <cell r="O2">
            <v>999</v>
          </cell>
          <cell r="P2" t="str">
            <v>Other</v>
          </cell>
        </row>
        <row r="3">
          <cell r="A3" t="str">
            <v>021A</v>
          </cell>
          <cell r="B3" t="str">
            <v>External Reclass - License</v>
          </cell>
          <cell r="C3" t="str">
            <v>E99</v>
          </cell>
          <cell r="D3">
            <v>10</v>
          </cell>
          <cell r="E3">
            <v>999</v>
          </cell>
          <cell r="G3">
            <v>10</v>
          </cell>
          <cell r="H3" t="b">
            <v>1</v>
          </cell>
          <cell r="K3" t="str">
            <v>021A</v>
          </cell>
          <cell r="L3" t="str">
            <v>External Reclass - License</v>
          </cell>
          <cell r="M3" t="str">
            <v>E99</v>
          </cell>
          <cell r="N3">
            <v>10</v>
          </cell>
          <cell r="O3">
            <v>999</v>
          </cell>
          <cell r="P3" t="str">
            <v>Other</v>
          </cell>
        </row>
        <row r="4">
          <cell r="A4" t="str">
            <v>021B</v>
          </cell>
          <cell r="B4" t="str">
            <v>External Reclass - Support</v>
          </cell>
          <cell r="C4" t="str">
            <v>F29</v>
          </cell>
          <cell r="D4">
            <v>30</v>
          </cell>
          <cell r="E4">
            <v>999</v>
          </cell>
          <cell r="G4">
            <v>30</v>
          </cell>
          <cell r="H4" t="b">
            <v>1</v>
          </cell>
          <cell r="K4" t="str">
            <v>021B</v>
          </cell>
          <cell r="L4" t="str">
            <v>External Reclass - Support</v>
          </cell>
          <cell r="M4" t="str">
            <v>F29</v>
          </cell>
          <cell r="N4">
            <v>30</v>
          </cell>
          <cell r="O4">
            <v>999</v>
          </cell>
          <cell r="P4" t="str">
            <v>Other</v>
          </cell>
        </row>
        <row r="5">
          <cell r="A5" t="str">
            <v>021C</v>
          </cell>
          <cell r="B5" t="str">
            <v>External Reclass - Education</v>
          </cell>
          <cell r="C5" t="str">
            <v>F19</v>
          </cell>
          <cell r="D5">
            <v>40</v>
          </cell>
          <cell r="E5">
            <v>999</v>
          </cell>
          <cell r="G5">
            <v>40</v>
          </cell>
          <cell r="H5" t="b">
            <v>1</v>
          </cell>
          <cell r="K5" t="str">
            <v>021C</v>
          </cell>
          <cell r="L5" t="str">
            <v>External Reclass - Education</v>
          </cell>
          <cell r="M5" t="str">
            <v>F19</v>
          </cell>
          <cell r="N5">
            <v>40</v>
          </cell>
          <cell r="O5">
            <v>999</v>
          </cell>
          <cell r="P5" t="str">
            <v>Other</v>
          </cell>
        </row>
        <row r="6">
          <cell r="A6" t="str">
            <v>021D</v>
          </cell>
          <cell r="B6" t="str">
            <v>External Reclass - Consulting</v>
          </cell>
          <cell r="C6" t="str">
            <v>F09</v>
          </cell>
          <cell r="D6">
            <v>50</v>
          </cell>
          <cell r="E6">
            <v>999</v>
          </cell>
          <cell r="G6">
            <v>50</v>
          </cell>
          <cell r="H6" t="b">
            <v>1</v>
          </cell>
          <cell r="K6" t="str">
            <v>021D</v>
          </cell>
          <cell r="L6" t="str">
            <v>External Reclass - Consulting</v>
          </cell>
          <cell r="M6" t="str">
            <v>F09</v>
          </cell>
          <cell r="N6">
            <v>50</v>
          </cell>
          <cell r="O6">
            <v>999</v>
          </cell>
          <cell r="P6" t="str">
            <v>Other</v>
          </cell>
        </row>
        <row r="7">
          <cell r="A7" t="str">
            <v>021E</v>
          </cell>
          <cell r="B7" t="str">
            <v>External Reclass - marketing</v>
          </cell>
          <cell r="C7" t="str">
            <v>T99</v>
          </cell>
          <cell r="D7">
            <v>20</v>
          </cell>
          <cell r="E7">
            <v>999</v>
          </cell>
          <cell r="G7">
            <v>20</v>
          </cell>
          <cell r="H7" t="b">
            <v>1</v>
          </cell>
          <cell r="K7" t="str">
            <v>021E</v>
          </cell>
          <cell r="L7" t="str">
            <v>External Reclass - marketing</v>
          </cell>
          <cell r="M7" t="str">
            <v>T99</v>
          </cell>
          <cell r="N7">
            <v>20</v>
          </cell>
          <cell r="O7">
            <v>999</v>
          </cell>
          <cell r="P7" t="str">
            <v>Other</v>
          </cell>
        </row>
        <row r="8">
          <cell r="A8" t="str">
            <v>021F</v>
          </cell>
          <cell r="B8" t="str">
            <v>External Reclass - R&amp;D</v>
          </cell>
          <cell r="C8" t="str">
            <v>V49</v>
          </cell>
          <cell r="D8">
            <v>60</v>
          </cell>
          <cell r="E8">
            <v>999</v>
          </cell>
          <cell r="G8">
            <v>60</v>
          </cell>
          <cell r="H8" t="b">
            <v>1</v>
          </cell>
          <cell r="K8" t="str">
            <v>021F</v>
          </cell>
          <cell r="L8" t="str">
            <v>External Reclass - R&amp;D</v>
          </cell>
          <cell r="M8" t="str">
            <v>V49</v>
          </cell>
          <cell r="N8">
            <v>60</v>
          </cell>
          <cell r="O8">
            <v>999</v>
          </cell>
          <cell r="P8" t="str">
            <v>Other</v>
          </cell>
        </row>
        <row r="9">
          <cell r="A9" t="str">
            <v>021G</v>
          </cell>
          <cell r="B9" t="str">
            <v>External Reclass - G&amp;A</v>
          </cell>
          <cell r="C9">
            <v>959</v>
          </cell>
          <cell r="D9">
            <v>70</v>
          </cell>
          <cell r="E9">
            <v>999</v>
          </cell>
          <cell r="G9">
            <v>70</v>
          </cell>
          <cell r="H9" t="b">
            <v>1</v>
          </cell>
          <cell r="K9" t="str">
            <v>021G</v>
          </cell>
          <cell r="L9" t="str">
            <v>External Reclass - G&amp;A</v>
          </cell>
          <cell r="M9">
            <v>959</v>
          </cell>
          <cell r="N9">
            <v>70</v>
          </cell>
          <cell r="O9">
            <v>999</v>
          </cell>
          <cell r="P9" t="str">
            <v>Other</v>
          </cell>
        </row>
        <row r="10">
          <cell r="A10" t="str">
            <v>021H</v>
          </cell>
          <cell r="B10" t="str">
            <v>External Reclass - Systems integration</v>
          </cell>
          <cell r="C10">
            <v>959</v>
          </cell>
          <cell r="D10">
            <v>70</v>
          </cell>
          <cell r="E10">
            <v>999</v>
          </cell>
          <cell r="G10">
            <v>70</v>
          </cell>
          <cell r="H10" t="b">
            <v>1</v>
          </cell>
          <cell r="K10" t="str">
            <v>021H</v>
          </cell>
          <cell r="L10" t="str">
            <v>External Reclass - Systems integration</v>
          </cell>
          <cell r="M10">
            <v>959</v>
          </cell>
          <cell r="N10">
            <v>70</v>
          </cell>
          <cell r="O10">
            <v>999</v>
          </cell>
          <cell r="P10" t="str">
            <v>Other</v>
          </cell>
        </row>
        <row r="11">
          <cell r="A11" t="str">
            <v>021J</v>
          </cell>
          <cell r="B11" t="str">
            <v>External Reclass - Advanced Product Services</v>
          </cell>
          <cell r="C11" t="str">
            <v>S09</v>
          </cell>
          <cell r="D11">
            <v>32</v>
          </cell>
          <cell r="E11">
            <v>999</v>
          </cell>
          <cell r="G11">
            <v>32</v>
          </cell>
          <cell r="H11" t="b">
            <v>1</v>
          </cell>
          <cell r="K11" t="str">
            <v>021J</v>
          </cell>
          <cell r="L11" t="str">
            <v>External Reclass - Advanced Product Services</v>
          </cell>
          <cell r="M11" t="str">
            <v>S09</v>
          </cell>
          <cell r="N11">
            <v>32</v>
          </cell>
          <cell r="O11">
            <v>999</v>
          </cell>
          <cell r="P11" t="str">
            <v>Other</v>
          </cell>
        </row>
        <row r="12">
          <cell r="A12" t="str">
            <v>021K</v>
          </cell>
          <cell r="B12" t="str">
            <v>External Reclass - Business online</v>
          </cell>
          <cell r="C12" t="str">
            <v>V79</v>
          </cell>
          <cell r="D12">
            <v>75</v>
          </cell>
          <cell r="E12">
            <v>999</v>
          </cell>
          <cell r="G12">
            <v>75</v>
          </cell>
          <cell r="H12" t="b">
            <v>1</v>
          </cell>
          <cell r="K12" t="str">
            <v>021K</v>
          </cell>
          <cell r="L12" t="str">
            <v>External Reclass - Business online</v>
          </cell>
          <cell r="M12" t="str">
            <v>V79</v>
          </cell>
          <cell r="N12">
            <v>75</v>
          </cell>
          <cell r="O12">
            <v>999</v>
          </cell>
          <cell r="P12" t="str">
            <v>Other</v>
          </cell>
        </row>
        <row r="13">
          <cell r="A13" t="str">
            <v>021L</v>
          </cell>
          <cell r="B13" t="str">
            <v>External Reclass - License Updates</v>
          </cell>
          <cell r="C13" t="str">
            <v>L09</v>
          </cell>
          <cell r="D13">
            <v>31</v>
          </cell>
          <cell r="E13">
            <v>999</v>
          </cell>
          <cell r="G13">
            <v>31</v>
          </cell>
          <cell r="H13" t="b">
            <v>1</v>
          </cell>
          <cell r="K13" t="str">
            <v>021L</v>
          </cell>
          <cell r="L13" t="str">
            <v>External Reclass - License Updates</v>
          </cell>
          <cell r="M13" t="str">
            <v>L09</v>
          </cell>
          <cell r="N13">
            <v>31</v>
          </cell>
          <cell r="O13">
            <v>999</v>
          </cell>
          <cell r="P13" t="str">
            <v>Other</v>
          </cell>
        </row>
        <row r="14">
          <cell r="A14">
            <v>961</v>
          </cell>
          <cell r="B14" t="str">
            <v>DXB ALLOCATION</v>
          </cell>
          <cell r="C14">
            <v>999</v>
          </cell>
          <cell r="D14">
            <v>999</v>
          </cell>
          <cell r="E14">
            <v>999</v>
          </cell>
          <cell r="G14">
            <v>999</v>
          </cell>
          <cell r="H14" t="b">
            <v>1</v>
          </cell>
          <cell r="K14">
            <v>961</v>
          </cell>
          <cell r="L14" t="str">
            <v>DXB ALLOCATION</v>
          </cell>
          <cell r="M14">
            <v>999</v>
          </cell>
          <cell r="N14">
            <v>999</v>
          </cell>
          <cell r="O14">
            <v>999</v>
          </cell>
          <cell r="P14" t="str">
            <v>Other</v>
          </cell>
        </row>
        <row r="15">
          <cell r="A15">
            <v>962</v>
          </cell>
          <cell r="B15" t="str">
            <v>AUH ALLOCATION</v>
          </cell>
          <cell r="C15">
            <v>999</v>
          </cell>
          <cell r="D15">
            <v>999</v>
          </cell>
          <cell r="E15">
            <v>999</v>
          </cell>
          <cell r="G15">
            <v>999</v>
          </cell>
          <cell r="H15" t="b">
            <v>1</v>
          </cell>
          <cell r="K15">
            <v>962</v>
          </cell>
          <cell r="L15" t="str">
            <v>AUH ALLOCATION</v>
          </cell>
          <cell r="M15">
            <v>999</v>
          </cell>
          <cell r="N15">
            <v>999</v>
          </cell>
          <cell r="O15">
            <v>999</v>
          </cell>
          <cell r="P15" t="str">
            <v>Other</v>
          </cell>
        </row>
        <row r="16">
          <cell r="A16">
            <v>963</v>
          </cell>
          <cell r="B16" t="str">
            <v>BRN ALLOCATION</v>
          </cell>
          <cell r="C16">
            <v>999</v>
          </cell>
          <cell r="D16">
            <v>999</v>
          </cell>
          <cell r="E16">
            <v>999</v>
          </cell>
          <cell r="G16">
            <v>999</v>
          </cell>
          <cell r="H16" t="b">
            <v>1</v>
          </cell>
          <cell r="K16">
            <v>963</v>
          </cell>
          <cell r="L16" t="str">
            <v>BRN ALLOCATION</v>
          </cell>
          <cell r="M16">
            <v>999</v>
          </cell>
          <cell r="N16">
            <v>999</v>
          </cell>
          <cell r="O16">
            <v>999</v>
          </cell>
          <cell r="P16" t="str">
            <v>Other</v>
          </cell>
        </row>
        <row r="17">
          <cell r="A17">
            <v>964</v>
          </cell>
          <cell r="B17" t="str">
            <v>KWT ALLOCATION</v>
          </cell>
          <cell r="C17">
            <v>999</v>
          </cell>
          <cell r="D17">
            <v>999</v>
          </cell>
          <cell r="E17">
            <v>999</v>
          </cell>
          <cell r="G17">
            <v>999</v>
          </cell>
          <cell r="H17" t="b">
            <v>1</v>
          </cell>
          <cell r="K17">
            <v>964</v>
          </cell>
          <cell r="L17" t="str">
            <v>KWT ALLOCATION</v>
          </cell>
          <cell r="M17">
            <v>999</v>
          </cell>
          <cell r="N17">
            <v>999</v>
          </cell>
          <cell r="O17">
            <v>999</v>
          </cell>
          <cell r="P17" t="str">
            <v>Other</v>
          </cell>
        </row>
        <row r="18">
          <cell r="A18" t="str">
            <v>0MS1</v>
          </cell>
          <cell r="B18" t="str">
            <v>Facility Reserves Incurred</v>
          </cell>
          <cell r="C18" t="str">
            <v>MM9</v>
          </cell>
          <cell r="D18">
            <v>70</v>
          </cell>
          <cell r="E18">
            <v>999</v>
          </cell>
          <cell r="G18">
            <v>70</v>
          </cell>
          <cell r="H18" t="b">
            <v>1</v>
          </cell>
          <cell r="K18" t="str">
            <v>0MS1</v>
          </cell>
          <cell r="L18" t="str">
            <v>Facility Reserves Incurred</v>
          </cell>
          <cell r="M18" t="str">
            <v>MM9</v>
          </cell>
          <cell r="N18">
            <v>70</v>
          </cell>
          <cell r="O18">
            <v>999</v>
          </cell>
          <cell r="P18" t="str">
            <v>Other</v>
          </cell>
        </row>
        <row r="19">
          <cell r="A19" t="str">
            <v>0MS2</v>
          </cell>
          <cell r="B19" t="str">
            <v>Facility Reserves Allocated</v>
          </cell>
          <cell r="C19" t="str">
            <v>MN9</v>
          </cell>
          <cell r="D19">
            <v>70</v>
          </cell>
          <cell r="E19">
            <v>999</v>
          </cell>
          <cell r="G19">
            <v>70</v>
          </cell>
          <cell r="H19" t="b">
            <v>1</v>
          </cell>
          <cell r="K19" t="str">
            <v>0MS2</v>
          </cell>
          <cell r="L19" t="str">
            <v>Facility Reserves Allocated</v>
          </cell>
          <cell r="M19" t="str">
            <v>MN9</v>
          </cell>
          <cell r="N19">
            <v>70</v>
          </cell>
          <cell r="O19">
            <v>999</v>
          </cell>
          <cell r="P19" t="str">
            <v>Other</v>
          </cell>
        </row>
        <row r="20">
          <cell r="A20">
            <v>1000</v>
          </cell>
          <cell r="B20" t="str">
            <v>Consulting Org Products Revenue</v>
          </cell>
          <cell r="C20">
            <v>149</v>
          </cell>
          <cell r="D20">
            <v>50</v>
          </cell>
          <cell r="E20">
            <v>999</v>
          </cell>
          <cell r="G20">
            <v>50</v>
          </cell>
          <cell r="H20" t="b">
            <v>1</v>
          </cell>
          <cell r="K20">
            <v>1000</v>
          </cell>
          <cell r="L20" t="str">
            <v>Consulting Org Products Revenue</v>
          </cell>
          <cell r="M20">
            <v>149</v>
          </cell>
          <cell r="N20">
            <v>50</v>
          </cell>
          <cell r="O20">
            <v>999</v>
          </cell>
          <cell r="P20" t="str">
            <v>Other</v>
          </cell>
        </row>
      </sheetData>
      <sheetData sheetId="3" refreshError="1">
        <row r="2">
          <cell r="A2">
            <v>10000</v>
          </cell>
          <cell r="B2" t="str">
            <v>ABN Amro Receipts Account</v>
          </cell>
          <cell r="C2" t="str">
            <v>Cash Man</v>
          </cell>
          <cell r="D2" t="str">
            <v>Asset</v>
          </cell>
          <cell r="E2" t="str">
            <v>B1 : BANK ACCOUNTS</v>
          </cell>
          <cell r="F2" t="str">
            <v>India</v>
          </cell>
          <cell r="H2">
            <v>10000</v>
          </cell>
          <cell r="I2" t="str">
            <v>ABN Amro Receipts Account</v>
          </cell>
          <cell r="J2" t="str">
            <v>Asset</v>
          </cell>
          <cell r="L2" t="str">
            <v>B1 : BANK ACCOUNTS</v>
          </cell>
          <cell r="M2" t="str">
            <v>Local</v>
          </cell>
        </row>
        <row r="3">
          <cell r="A3">
            <v>10001</v>
          </cell>
          <cell r="B3" t="str">
            <v>ABN Amro Payments Account</v>
          </cell>
          <cell r="C3" t="str">
            <v>Cash Man</v>
          </cell>
          <cell r="D3" t="str">
            <v>Asset</v>
          </cell>
          <cell r="E3" t="str">
            <v>B1 : BANK ACCOUNTS</v>
          </cell>
          <cell r="F3" t="str">
            <v>India</v>
          </cell>
          <cell r="H3">
            <v>10001</v>
          </cell>
          <cell r="I3" t="str">
            <v>ABN Amro Payments Account</v>
          </cell>
          <cell r="J3" t="str">
            <v>Asset</v>
          </cell>
          <cell r="L3" t="str">
            <v>B2 : CASH POOL</v>
          </cell>
          <cell r="M3" t="str">
            <v>SSC</v>
          </cell>
        </row>
        <row r="4">
          <cell r="A4">
            <v>10002</v>
          </cell>
          <cell r="B4" t="str">
            <v>ABN Investment Account</v>
          </cell>
          <cell r="C4" t="str">
            <v>Cash Man</v>
          </cell>
          <cell r="D4" t="str">
            <v>Asset</v>
          </cell>
          <cell r="E4" t="str">
            <v>B1 : BANK ACCOUNTS</v>
          </cell>
          <cell r="F4" t="str">
            <v>India</v>
          </cell>
          <cell r="H4">
            <v>10002</v>
          </cell>
          <cell r="I4" t="str">
            <v>ABN Investment Account</v>
          </cell>
          <cell r="J4" t="str">
            <v>Asset</v>
          </cell>
          <cell r="L4" t="str">
            <v>B3 : AR CLEARING</v>
          </cell>
          <cell r="M4" t="str">
            <v>India</v>
          </cell>
        </row>
        <row r="5">
          <cell r="A5">
            <v>10003</v>
          </cell>
          <cell r="B5" t="str">
            <v>ESPP Account</v>
          </cell>
          <cell r="C5" t="str">
            <v>Cash Man</v>
          </cell>
          <cell r="D5" t="str">
            <v>Asset</v>
          </cell>
          <cell r="E5" t="str">
            <v>B1 : BANK ACCOUNTS</v>
          </cell>
          <cell r="F5" t="str">
            <v>India</v>
          </cell>
          <cell r="H5">
            <v>10003</v>
          </cell>
          <cell r="I5" t="str">
            <v>ESPP Account</v>
          </cell>
          <cell r="J5" t="str">
            <v>Asset</v>
          </cell>
          <cell r="L5" t="str">
            <v>B4 : AP CLEARING</v>
          </cell>
          <cell r="IV5" t="str">
            <v>B4 : AP CLEARING</v>
          </cell>
        </row>
        <row r="6">
          <cell r="A6">
            <v>10004</v>
          </cell>
          <cell r="B6" t="str">
            <v>Social Fund account</v>
          </cell>
          <cell r="C6" t="str">
            <v>Cash Man</v>
          </cell>
          <cell r="D6" t="str">
            <v>Asset</v>
          </cell>
          <cell r="E6" t="str">
            <v>B1 : BANK ACCOUNTS</v>
          </cell>
          <cell r="F6" t="str">
            <v>India</v>
          </cell>
          <cell r="H6">
            <v>10004</v>
          </cell>
          <cell r="I6" t="str">
            <v>Social Fund account</v>
          </cell>
          <cell r="J6" t="str">
            <v>Asset</v>
          </cell>
          <cell r="L6" t="str">
            <v>B5 : OTHER CLEARING</v>
          </cell>
          <cell r="IV6" t="str">
            <v>B5 : OTHER CLEARING</v>
          </cell>
        </row>
        <row r="7">
          <cell r="A7">
            <v>10007</v>
          </cell>
          <cell r="B7" t="str">
            <v>Bank Charges</v>
          </cell>
          <cell r="C7" t="str">
            <v>Cash Man</v>
          </cell>
          <cell r="D7" t="str">
            <v>Asset</v>
          </cell>
          <cell r="E7" t="str">
            <v>B1 : BANK ACCOUNTS</v>
          </cell>
          <cell r="F7" t="str">
            <v>India</v>
          </cell>
          <cell r="H7">
            <v>10007</v>
          </cell>
          <cell r="I7" t="str">
            <v>Bank Charges</v>
          </cell>
          <cell r="J7" t="str">
            <v>Asset</v>
          </cell>
          <cell r="L7" t="str">
            <v>B6 : PETTY CASH</v>
          </cell>
          <cell r="IV7" t="str">
            <v>B6 : PETTY CASH</v>
          </cell>
        </row>
        <row r="8">
          <cell r="A8">
            <v>10010</v>
          </cell>
          <cell r="B8" t="str">
            <v>ABN USD Receipt Account</v>
          </cell>
          <cell r="C8" t="str">
            <v>Cash Man</v>
          </cell>
          <cell r="D8" t="str">
            <v>Asset</v>
          </cell>
          <cell r="E8" t="str">
            <v>B1 : BANK ACCOUNTS</v>
          </cell>
          <cell r="F8" t="str">
            <v>India</v>
          </cell>
          <cell r="H8">
            <v>10010</v>
          </cell>
          <cell r="I8" t="str">
            <v>ABN USD Receipt Account</v>
          </cell>
          <cell r="J8" t="str">
            <v>Asset</v>
          </cell>
          <cell r="L8" t="str">
            <v>C1 : SHORT TERM INVESTMENTS</v>
          </cell>
          <cell r="IV8" t="str">
            <v>C1 : SHORT TERM INVESTMENTS</v>
          </cell>
        </row>
        <row r="9">
          <cell r="A9">
            <v>10011</v>
          </cell>
          <cell r="B9" t="str">
            <v>ABN USD Payment Account</v>
          </cell>
          <cell r="C9" t="str">
            <v>Cash Man</v>
          </cell>
          <cell r="D9" t="str">
            <v>Asset</v>
          </cell>
          <cell r="E9" t="str">
            <v>B1 : BANK ACCOUNTS</v>
          </cell>
          <cell r="F9" t="str">
            <v>India</v>
          </cell>
          <cell r="H9">
            <v>10011</v>
          </cell>
          <cell r="I9" t="str">
            <v>ABN USD Payment Account</v>
          </cell>
          <cell r="J9" t="str">
            <v>Asset</v>
          </cell>
          <cell r="L9" t="str">
            <v>D1 : TRADE RECEIVABLES</v>
          </cell>
          <cell r="IV9" t="str">
            <v>D1 : TRADE RECEIVABLES</v>
          </cell>
        </row>
        <row r="10">
          <cell r="A10">
            <v>10012</v>
          </cell>
          <cell r="B10" t="str">
            <v>ABN USD Investment Account</v>
          </cell>
          <cell r="C10" t="str">
            <v>Cash Man</v>
          </cell>
          <cell r="D10" t="str">
            <v>Asset</v>
          </cell>
          <cell r="E10" t="str">
            <v>B1 : BANK ACCOUNTS</v>
          </cell>
          <cell r="F10" t="str">
            <v>India</v>
          </cell>
          <cell r="H10">
            <v>10012</v>
          </cell>
          <cell r="I10" t="str">
            <v>ABN USD Investment Account</v>
          </cell>
          <cell r="J10" t="str">
            <v>Asset</v>
          </cell>
          <cell r="L10" t="str">
            <v>D10 : OTHER</v>
          </cell>
          <cell r="IV10" t="str">
            <v>D10 : OTHER</v>
          </cell>
        </row>
        <row r="11">
          <cell r="A11">
            <v>10020</v>
          </cell>
          <cell r="B11" t="str">
            <v>ABN Euro Account</v>
          </cell>
          <cell r="C11" t="str">
            <v>Cash Man</v>
          </cell>
          <cell r="D11" t="str">
            <v>Asset</v>
          </cell>
          <cell r="E11" t="str">
            <v>B1 : BANK ACCOUNTS</v>
          </cell>
          <cell r="F11" t="str">
            <v>India</v>
          </cell>
          <cell r="H11">
            <v>10020</v>
          </cell>
          <cell r="I11" t="str">
            <v>ABN Euro Account</v>
          </cell>
          <cell r="J11" t="str">
            <v>Asset</v>
          </cell>
          <cell r="L11" t="str">
            <v>D10 : OTHER</v>
          </cell>
        </row>
        <row r="12">
          <cell r="A12">
            <v>10040</v>
          </cell>
          <cell r="B12" t="str">
            <v>Raiffeisen Bank Local Currency Account</v>
          </cell>
          <cell r="C12" t="str">
            <v>Cash Man</v>
          </cell>
          <cell r="D12" t="str">
            <v>Asset</v>
          </cell>
          <cell r="E12" t="str">
            <v>B1 : BANK ACCOUNTS</v>
          </cell>
          <cell r="F12" t="str">
            <v>India</v>
          </cell>
          <cell r="H12">
            <v>10040</v>
          </cell>
          <cell r="I12" t="str">
            <v>Raiffeisen Bank Local Currency Account</v>
          </cell>
          <cell r="J12" t="str">
            <v>Asset</v>
          </cell>
          <cell r="L12" t="str">
            <v>D11 : VAT &amp; SALES TAX ON REC</v>
          </cell>
          <cell r="IV12" t="str">
            <v>D11 : VAT &amp; SALES TAX ON REC</v>
          </cell>
        </row>
        <row r="13">
          <cell r="A13">
            <v>10041</v>
          </cell>
          <cell r="B13" t="str">
            <v>Raiffeisen Bank Foreign Currency Account</v>
          </cell>
          <cell r="C13" t="str">
            <v>Cash Man</v>
          </cell>
          <cell r="D13" t="str">
            <v>Asset</v>
          </cell>
          <cell r="E13" t="str">
            <v>B1 : BANK ACCOUNTS</v>
          </cell>
          <cell r="F13" t="str">
            <v>India</v>
          </cell>
          <cell r="H13">
            <v>10041</v>
          </cell>
          <cell r="I13" t="str">
            <v>Raiffeisen Bank Foreign Currency Account</v>
          </cell>
          <cell r="J13" t="str">
            <v>Asset</v>
          </cell>
          <cell r="L13" t="str">
            <v>D2 : VAT IN RECEIVABLES</v>
          </cell>
        </row>
        <row r="14">
          <cell r="A14">
            <v>10042</v>
          </cell>
          <cell r="B14" t="str">
            <v>Raiffeisen Bank EUR Account</v>
          </cell>
          <cell r="C14" t="str">
            <v>Cash Man</v>
          </cell>
          <cell r="D14" t="str">
            <v>Asset</v>
          </cell>
          <cell r="E14" t="str">
            <v>B1 : BANK ACCOUNTS</v>
          </cell>
          <cell r="F14" t="str">
            <v>India</v>
          </cell>
          <cell r="H14">
            <v>10042</v>
          </cell>
          <cell r="I14" t="str">
            <v>Raiffeisen Bank EUR Account</v>
          </cell>
          <cell r="J14" t="str">
            <v>Asset</v>
          </cell>
          <cell r="L14" t="str">
            <v>D3 : UNBILLED LICENCE</v>
          </cell>
        </row>
        <row r="15">
          <cell r="A15">
            <v>10043</v>
          </cell>
          <cell r="B15" t="str">
            <v>Raiffeisen Bank USD Account</v>
          </cell>
          <cell r="C15" t="str">
            <v>Cash Man</v>
          </cell>
          <cell r="D15" t="str">
            <v>Asset</v>
          </cell>
          <cell r="E15" t="str">
            <v>B1 : BANK ACCOUNTS</v>
          </cell>
          <cell r="F15" t="str">
            <v>India</v>
          </cell>
          <cell r="H15">
            <v>10043</v>
          </cell>
          <cell r="I15" t="str">
            <v>Raiffeisen Bank USD Account</v>
          </cell>
          <cell r="J15" t="str">
            <v>Asset</v>
          </cell>
          <cell r="L15" t="str">
            <v>D4 : UNBILLED SUPPORT</v>
          </cell>
        </row>
        <row r="16">
          <cell r="A16">
            <v>10050</v>
          </cell>
          <cell r="B16" t="str">
            <v>Citibank Beirut LBP</v>
          </cell>
          <cell r="C16" t="str">
            <v>Cash Man</v>
          </cell>
          <cell r="D16" t="str">
            <v>Asset</v>
          </cell>
          <cell r="E16" t="str">
            <v>B1 : BANK ACCOUNTS</v>
          </cell>
          <cell r="F16" t="str">
            <v>India</v>
          </cell>
          <cell r="H16">
            <v>10050</v>
          </cell>
          <cell r="I16" t="str">
            <v>Citibank Beirut LBP</v>
          </cell>
          <cell r="J16" t="str">
            <v>Asset</v>
          </cell>
          <cell r="L16" t="str">
            <v>D4 : UNBILLED SUPPORT</v>
          </cell>
        </row>
        <row r="17">
          <cell r="A17">
            <v>10100</v>
          </cell>
          <cell r="B17" t="str">
            <v>Cheques in Transit</v>
          </cell>
          <cell r="C17" t="str">
            <v>GL</v>
          </cell>
          <cell r="D17" t="str">
            <v>Asset</v>
          </cell>
          <cell r="E17" t="str">
            <v>B1 : BANK ACCOUNTS</v>
          </cell>
          <cell r="F17" t="str">
            <v>SSC</v>
          </cell>
          <cell r="H17">
            <v>10100</v>
          </cell>
          <cell r="I17" t="str">
            <v>Cheques in Transit</v>
          </cell>
          <cell r="J17" t="str">
            <v>Asset</v>
          </cell>
          <cell r="L17" t="str">
            <v>D5 : UNBILLED PREM SUPPORT</v>
          </cell>
          <cell r="IV17">
            <v>10100</v>
          </cell>
        </row>
        <row r="18">
          <cell r="A18">
            <v>10500</v>
          </cell>
          <cell r="B18" t="str">
            <v>Legacy Bank 10500-10599</v>
          </cell>
          <cell r="C18" t="str">
            <v>local</v>
          </cell>
          <cell r="D18" t="str">
            <v>Asset</v>
          </cell>
          <cell r="E18" t="str">
            <v>B1 : BANK ACCOUNTS</v>
          </cell>
          <cell r="F18" t="str">
            <v>Local</v>
          </cell>
          <cell r="H18">
            <v>10500</v>
          </cell>
          <cell r="I18" t="str">
            <v>Legacy Bank 10500-10599</v>
          </cell>
          <cell r="J18" t="str">
            <v>Asset</v>
          </cell>
          <cell r="L18" t="str">
            <v>D6 : UNBILLED CONSULTING</v>
          </cell>
        </row>
        <row r="19">
          <cell r="A19">
            <v>10501</v>
          </cell>
          <cell r="B19" t="str">
            <v>Local Currency Account</v>
          </cell>
          <cell r="C19" t="str">
            <v>local</v>
          </cell>
          <cell r="D19" t="str">
            <v>Asset</v>
          </cell>
          <cell r="E19" t="str">
            <v>B1 : BANK ACCOUNTS</v>
          </cell>
          <cell r="F19" t="str">
            <v>Local</v>
          </cell>
          <cell r="H19">
            <v>10501</v>
          </cell>
          <cell r="I19" t="str">
            <v>Local Currency Account</v>
          </cell>
          <cell r="J19" t="str">
            <v>Asset</v>
          </cell>
          <cell r="L19" t="str">
            <v>D7 : UNBILLED EDUCATION</v>
          </cell>
        </row>
        <row r="20">
          <cell r="A20">
            <v>10502</v>
          </cell>
          <cell r="B20" t="str">
            <v>USD Account</v>
          </cell>
          <cell r="C20" t="str">
            <v>local</v>
          </cell>
          <cell r="D20" t="str">
            <v>Asset</v>
          </cell>
          <cell r="E20" t="str">
            <v>B1 : BANK ACCOUNTS</v>
          </cell>
          <cell r="F20" t="str">
            <v>Local</v>
          </cell>
          <cell r="H20">
            <v>10502</v>
          </cell>
          <cell r="I20" t="str">
            <v>USD Account</v>
          </cell>
          <cell r="J20" t="str">
            <v>Asset</v>
          </cell>
          <cell r="L20" t="str">
            <v>D8 : UNEARNED IN RECEIVABLES</v>
          </cell>
        </row>
      </sheetData>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be-Allocation"/>
      <sheetName val="Listing0630"/>
      <sheetName val="Plant090630-Provs (090704)"/>
      <sheetName val="PlantListing090630-Provs"/>
      <sheetName val="PlantListing090630-Deprn"/>
      <sheetName val="Plant090630-Deprn (090704)"/>
      <sheetName val="PlantListing090630-Interest"/>
      <sheetName val="090630-IntChrgs(New)"/>
      <sheetName val="ExcavatorCosts-090630"/>
      <sheetName val="ExcavatorCosts-090531"/>
      <sheetName val="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A6" t="str">
            <v>EX7</v>
          </cell>
          <cell r="B6" t="str">
            <v>Liebherr 9250 Excavator</v>
          </cell>
          <cell r="C6">
            <v>25400</v>
          </cell>
          <cell r="D6">
            <v>51.00401606425703</v>
          </cell>
          <cell r="E6">
            <v>301</v>
          </cell>
          <cell r="F6">
            <v>352.00401606425703</v>
          </cell>
          <cell r="G6">
            <v>352</v>
          </cell>
          <cell r="J6">
            <v>105.55</v>
          </cell>
          <cell r="K6">
            <v>69.5</v>
          </cell>
          <cell r="L6">
            <v>67.83</v>
          </cell>
          <cell r="M6">
            <v>32.200000000000003</v>
          </cell>
          <cell r="N6">
            <v>19.98</v>
          </cell>
          <cell r="O6">
            <v>6.9</v>
          </cell>
          <cell r="P6">
            <v>43.98</v>
          </cell>
          <cell r="Q6">
            <v>5.86</v>
          </cell>
          <cell r="R6">
            <v>351.8</v>
          </cell>
        </row>
        <row r="7">
          <cell r="A7" t="str">
            <v>EX5</v>
          </cell>
          <cell r="B7" t="str">
            <v>Liebherr 985 Excavator</v>
          </cell>
          <cell r="C7">
            <v>6971</v>
          </cell>
          <cell r="D7">
            <v>17.648101265822785</v>
          </cell>
          <cell r="E7">
            <v>141.9</v>
          </cell>
          <cell r="F7">
            <v>159.54810126582279</v>
          </cell>
          <cell r="G7">
            <v>160</v>
          </cell>
          <cell r="J7">
            <v>65.290000000000006</v>
          </cell>
          <cell r="K7">
            <v>21.3</v>
          </cell>
          <cell r="L7">
            <v>30.4</v>
          </cell>
          <cell r="M7">
            <v>12.8</v>
          </cell>
          <cell r="N7">
            <v>9.3800000000000008</v>
          </cell>
          <cell r="O7">
            <v>3.06</v>
          </cell>
          <cell r="P7">
            <v>12.07</v>
          </cell>
          <cell r="Q7">
            <v>1.61</v>
          </cell>
          <cell r="R7">
            <v>155.91000000000003</v>
          </cell>
        </row>
        <row r="8">
          <cell r="A8" t="str">
            <v>DU</v>
          </cell>
          <cell r="B8" t="str">
            <v>CAT 785C Dump Truck</v>
          </cell>
          <cell r="C8">
            <v>13761</v>
          </cell>
          <cell r="D8">
            <v>32.455188679245282</v>
          </cell>
          <cell r="E8">
            <v>143.9</v>
          </cell>
          <cell r="F8">
            <v>176.35518867924529</v>
          </cell>
          <cell r="G8">
            <v>176</v>
          </cell>
          <cell r="J8">
            <v>50.92</v>
          </cell>
          <cell r="K8">
            <v>32.4</v>
          </cell>
          <cell r="L8">
            <v>22.21</v>
          </cell>
          <cell r="M8">
            <v>25.76</v>
          </cell>
          <cell r="N8">
            <v>9.81</v>
          </cell>
          <cell r="O8">
            <v>3.47</v>
          </cell>
          <cell r="P8">
            <v>28.59</v>
          </cell>
          <cell r="Q8">
            <v>3.81</v>
          </cell>
          <cell r="R8">
            <v>176.97</v>
          </cell>
        </row>
        <row r="9">
          <cell r="A9" t="str">
            <v>TC</v>
          </cell>
          <cell r="B9" t="str">
            <v>CAT D10T Dozer</v>
          </cell>
          <cell r="C9">
            <v>5568</v>
          </cell>
          <cell r="D9">
            <v>12.34589800443459</v>
          </cell>
          <cell r="E9">
            <v>104.4</v>
          </cell>
          <cell r="F9">
            <v>116.74589800443459</v>
          </cell>
          <cell r="G9">
            <v>116</v>
          </cell>
          <cell r="J9">
            <v>40.18</v>
          </cell>
          <cell r="K9">
            <v>20.399999999999999</v>
          </cell>
          <cell r="L9">
            <v>21.8</v>
          </cell>
          <cell r="M9">
            <v>13.6</v>
          </cell>
          <cell r="N9">
            <v>6.42</v>
          </cell>
          <cell r="O9">
            <v>2.38</v>
          </cell>
          <cell r="P9">
            <v>14.46</v>
          </cell>
          <cell r="Q9">
            <v>1.93</v>
          </cell>
          <cell r="R9">
            <v>121.16999999999999</v>
          </cell>
        </row>
        <row r="10">
          <cell r="A10" t="str">
            <v>MG</v>
          </cell>
          <cell r="B10" t="str">
            <v>CAT 14M Grader</v>
          </cell>
          <cell r="C10">
            <v>2377</v>
          </cell>
          <cell r="D10">
            <v>6.5482093663911849</v>
          </cell>
          <cell r="E10">
            <v>45.5</v>
          </cell>
          <cell r="F10">
            <v>52.048209366391184</v>
          </cell>
          <cell r="G10">
            <v>52</v>
          </cell>
          <cell r="J10">
            <v>17.18</v>
          </cell>
          <cell r="K10">
            <v>8</v>
          </cell>
          <cell r="L10">
            <v>11.7</v>
          </cell>
          <cell r="M10">
            <v>3.77</v>
          </cell>
          <cell r="N10">
            <v>3.94</v>
          </cell>
          <cell r="O10">
            <v>1.03</v>
          </cell>
          <cell r="P10">
            <v>6.18</v>
          </cell>
          <cell r="Q10">
            <v>0.82</v>
          </cell>
          <cell r="R10">
            <v>52.62</v>
          </cell>
        </row>
        <row r="11">
          <cell r="A11" t="str">
            <v>WT</v>
          </cell>
          <cell r="B11" t="str">
            <v>CAT 773 Watercart</v>
          </cell>
          <cell r="C11">
            <v>3074</v>
          </cell>
          <cell r="D11">
            <v>8.132275132275133</v>
          </cell>
          <cell r="E11">
            <v>56.5</v>
          </cell>
          <cell r="F11">
            <v>64.63227513227514</v>
          </cell>
          <cell r="G11">
            <v>64</v>
          </cell>
          <cell r="J11">
            <v>18.649999999999999</v>
          </cell>
          <cell r="K11">
            <v>10.6</v>
          </cell>
          <cell r="L11">
            <v>11.55</v>
          </cell>
          <cell r="M11">
            <v>9.18</v>
          </cell>
          <cell r="N11">
            <v>5.45</v>
          </cell>
          <cell r="O11">
            <v>1.25</v>
          </cell>
          <cell r="P11">
            <v>6.39</v>
          </cell>
          <cell r="Q11">
            <v>0.85</v>
          </cell>
          <cell r="R11">
            <v>63.92</v>
          </cell>
        </row>
        <row r="12">
          <cell r="A12" t="str">
            <v>LW7</v>
          </cell>
          <cell r="B12" t="str">
            <v>CAT 988 Front End Loader</v>
          </cell>
          <cell r="C12">
            <v>10632</v>
          </cell>
          <cell r="D12">
            <v>42.527999999999999</v>
          </cell>
          <cell r="E12">
            <v>35.159999999999997</v>
          </cell>
          <cell r="F12">
            <v>77.687999999999988</v>
          </cell>
          <cell r="G12">
            <v>79</v>
          </cell>
          <cell r="Q12">
            <v>0.37</v>
          </cell>
          <cell r="R12">
            <v>0.37</v>
          </cell>
        </row>
        <row r="13">
          <cell r="A13" t="str">
            <v>LP</v>
          </cell>
          <cell r="B13" t="str">
            <v>Lighting Tower</v>
          </cell>
          <cell r="H13">
            <v>2401</v>
          </cell>
          <cell r="R13">
            <v>0</v>
          </cell>
        </row>
        <row r="14">
          <cell r="A14" t="str">
            <v>VL5</v>
          </cell>
          <cell r="B14" t="str">
            <v>Nissan Dual Cab 4x4 UTE</v>
          </cell>
          <cell r="H14">
            <v>1400</v>
          </cell>
          <cell r="R14">
            <v>0</v>
          </cell>
        </row>
        <row r="15">
          <cell r="A15" t="str">
            <v>VL7</v>
          </cell>
          <cell r="B15" t="str">
            <v>Toyota 4x4 UTE</v>
          </cell>
          <cell r="H15">
            <v>1400</v>
          </cell>
          <cell r="R15">
            <v>0</v>
          </cell>
        </row>
        <row r="16">
          <cell r="A16" t="str">
            <v>VC6</v>
          </cell>
          <cell r="B16" t="str">
            <v>Nissan Patrol 4x4 Wagon</v>
          </cell>
          <cell r="H16">
            <v>1600</v>
          </cell>
          <cell r="R16">
            <v>0</v>
          </cell>
        </row>
        <row r="17">
          <cell r="A17" t="str">
            <v>CO</v>
          </cell>
          <cell r="B17" t="str">
            <v>Compressor - Sullair</v>
          </cell>
          <cell r="H17">
            <v>850</v>
          </cell>
          <cell r="R17">
            <v>0</v>
          </cell>
        </row>
        <row r="18">
          <cell r="A18" t="str">
            <v>WD</v>
          </cell>
          <cell r="B18" t="str">
            <v>Welding Plant - Miller</v>
          </cell>
          <cell r="H18">
            <v>1200</v>
          </cell>
          <cell r="R18">
            <v>0</v>
          </cell>
        </row>
        <row r="19">
          <cell r="A19" t="str">
            <v>PP</v>
          </cell>
          <cell r="B19" t="str">
            <v>Power Plant - MQ Power</v>
          </cell>
          <cell r="H19" t="str">
            <v>?</v>
          </cell>
          <cell r="R19">
            <v>0</v>
          </cell>
        </row>
        <row r="20">
          <cell r="A20" t="str">
            <v>WP</v>
          </cell>
          <cell r="B20" t="str">
            <v>Water Pump - Godwin HL80</v>
          </cell>
          <cell r="H20" t="str">
            <v>?</v>
          </cell>
          <cell r="R20">
            <v>0</v>
          </cell>
        </row>
        <row r="21">
          <cell r="A21" t="str">
            <v>CA</v>
          </cell>
          <cell r="B21" t="str">
            <v>Grove AT745 Mobile Crane</v>
          </cell>
          <cell r="H21" t="str">
            <v>?</v>
          </cell>
          <cell r="R21">
            <v>0</v>
          </cell>
        </row>
        <row r="22">
          <cell r="A22" t="str">
            <v>LW1</v>
          </cell>
          <cell r="B22" t="str">
            <v>Bobcat S220 Skid Steer Loader</v>
          </cell>
          <cell r="H22" t="str">
            <v>?</v>
          </cell>
          <cell r="R2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BEG uildver"/>
      <sheetName val="SELBEG tsahilgaan"/>
      <sheetName val="SELBEG santehnik"/>
      <sheetName val="BARILGIIN material"/>
      <sheetName val="TUSLAH MATERIAL"/>
      <sheetName val="HIMIIN material"/>
    </sheetNames>
    <sheetDataSet>
      <sheetData sheetId="0">
        <row r="5109">
          <cell r="F5109">
            <v>1068861792.6349995</v>
          </cell>
        </row>
      </sheetData>
      <sheetData sheetId="1">
        <row r="693">
          <cell r="F693">
            <v>42878430.340900011</v>
          </cell>
        </row>
      </sheetData>
      <sheetData sheetId="2">
        <row r="7">
          <cell r="A7" t="str">
            <v>67100740</v>
          </cell>
        </row>
        <row r="8">
          <cell r="A8" t="str">
            <v>67101000</v>
          </cell>
        </row>
        <row r="9">
          <cell r="A9" t="str">
            <v>67101004</v>
          </cell>
        </row>
        <row r="10">
          <cell r="A10" t="str">
            <v>67101012</v>
          </cell>
        </row>
        <row r="11">
          <cell r="A11" t="str">
            <v>67101025</v>
          </cell>
        </row>
        <row r="12">
          <cell r="A12" t="str">
            <v>67101027</v>
          </cell>
        </row>
        <row r="13">
          <cell r="A13" t="str">
            <v>67101030</v>
          </cell>
        </row>
        <row r="14">
          <cell r="A14" t="str">
            <v>67101032</v>
          </cell>
        </row>
        <row r="15">
          <cell r="A15" t="str">
            <v>67101034</v>
          </cell>
        </row>
        <row r="16">
          <cell r="A16" t="str">
            <v>67101035</v>
          </cell>
        </row>
        <row r="17">
          <cell r="A17" t="str">
            <v>67101036</v>
          </cell>
        </row>
        <row r="18">
          <cell r="A18" t="str">
            <v>67101037</v>
          </cell>
        </row>
        <row r="19">
          <cell r="A19" t="str">
            <v>67101039</v>
          </cell>
        </row>
        <row r="20">
          <cell r="A20" t="str">
            <v>67102001</v>
          </cell>
        </row>
        <row r="21">
          <cell r="A21" t="str">
            <v>67102003</v>
          </cell>
        </row>
        <row r="22">
          <cell r="A22" t="str">
            <v>67102004</v>
          </cell>
        </row>
        <row r="23">
          <cell r="A23" t="str">
            <v>67102005</v>
          </cell>
        </row>
        <row r="24">
          <cell r="A24" t="str">
            <v>67102006</v>
          </cell>
        </row>
        <row r="25">
          <cell r="A25" t="str">
            <v>67102007</v>
          </cell>
        </row>
        <row r="26">
          <cell r="A26" t="str">
            <v>67102009</v>
          </cell>
        </row>
        <row r="27">
          <cell r="A27" t="str">
            <v>67102016</v>
          </cell>
        </row>
        <row r="28">
          <cell r="A28" t="str">
            <v>67102022</v>
          </cell>
        </row>
        <row r="29">
          <cell r="A29" t="str">
            <v>67102024</v>
          </cell>
        </row>
        <row r="30">
          <cell r="A30" t="str">
            <v>67102209</v>
          </cell>
        </row>
        <row r="31">
          <cell r="A31" t="str">
            <v>67102214</v>
          </cell>
        </row>
        <row r="32">
          <cell r="A32" t="str">
            <v>67102218</v>
          </cell>
        </row>
        <row r="33">
          <cell r="A33" t="str">
            <v>67102222</v>
          </cell>
        </row>
        <row r="34">
          <cell r="A34" t="str">
            <v>67102224</v>
          </cell>
        </row>
        <row r="35">
          <cell r="A35" t="str">
            <v>67102226</v>
          </cell>
        </row>
        <row r="36">
          <cell r="A36" t="str">
            <v>67102612</v>
          </cell>
        </row>
        <row r="37">
          <cell r="A37" t="str">
            <v>67102676</v>
          </cell>
        </row>
        <row r="38">
          <cell r="A38" t="str">
            <v>67102680</v>
          </cell>
        </row>
        <row r="39">
          <cell r="A39" t="str">
            <v>67102685</v>
          </cell>
        </row>
        <row r="40">
          <cell r="A40" t="str">
            <v>67102686</v>
          </cell>
        </row>
        <row r="41">
          <cell r="A41" t="str">
            <v>67102687</v>
          </cell>
        </row>
        <row r="42">
          <cell r="A42" t="str">
            <v>67102689</v>
          </cell>
        </row>
        <row r="43">
          <cell r="A43" t="str">
            <v>67102802</v>
          </cell>
        </row>
        <row r="44">
          <cell r="A44" t="str">
            <v>67102805</v>
          </cell>
        </row>
        <row r="45">
          <cell r="A45" t="str">
            <v>67102806</v>
          </cell>
        </row>
        <row r="46">
          <cell r="A46" t="str">
            <v>67102808</v>
          </cell>
        </row>
        <row r="47">
          <cell r="A47" t="str">
            <v>67102823</v>
          </cell>
        </row>
        <row r="48">
          <cell r="A48" t="str">
            <v>67102931</v>
          </cell>
        </row>
        <row r="49">
          <cell r="A49" t="str">
            <v>67103101</v>
          </cell>
        </row>
        <row r="50">
          <cell r="A50" t="str">
            <v>67103113</v>
          </cell>
        </row>
        <row r="51">
          <cell r="A51" t="str">
            <v>67103116</v>
          </cell>
        </row>
        <row r="52">
          <cell r="A52" t="str">
            <v>67103120</v>
          </cell>
        </row>
        <row r="53">
          <cell r="A53" t="str">
            <v>67103122</v>
          </cell>
        </row>
        <row r="54">
          <cell r="A54" t="str">
            <v>67103124</v>
          </cell>
        </row>
        <row r="55">
          <cell r="A55" t="str">
            <v>67103125</v>
          </cell>
        </row>
        <row r="56">
          <cell r="A56" t="str">
            <v>67103130</v>
          </cell>
        </row>
        <row r="57">
          <cell r="A57" t="str">
            <v>67103131</v>
          </cell>
        </row>
        <row r="58">
          <cell r="A58" t="str">
            <v>67103140</v>
          </cell>
        </row>
        <row r="59">
          <cell r="A59" t="str">
            <v>67103141</v>
          </cell>
        </row>
        <row r="60">
          <cell r="A60" t="str">
            <v>67103142</v>
          </cell>
        </row>
        <row r="61">
          <cell r="A61" t="str">
            <v>67103143</v>
          </cell>
        </row>
        <row r="62">
          <cell r="A62" t="str">
            <v>67103146</v>
          </cell>
        </row>
        <row r="63">
          <cell r="A63" t="str">
            <v>67103148</v>
          </cell>
        </row>
        <row r="64">
          <cell r="A64" t="str">
            <v>67103149</v>
          </cell>
        </row>
        <row r="65">
          <cell r="A65" t="str">
            <v>67103151</v>
          </cell>
        </row>
        <row r="66">
          <cell r="A66" t="str">
            <v>67103154</v>
          </cell>
        </row>
        <row r="67">
          <cell r="A67" t="str">
            <v>67103164</v>
          </cell>
        </row>
        <row r="68">
          <cell r="A68" t="str">
            <v>67103167</v>
          </cell>
        </row>
        <row r="69">
          <cell r="A69" t="str">
            <v>67103168</v>
          </cell>
        </row>
        <row r="70">
          <cell r="A70" t="str">
            <v>67103169</v>
          </cell>
        </row>
        <row r="71">
          <cell r="A71" t="str">
            <v>67103201</v>
          </cell>
        </row>
        <row r="72">
          <cell r="A72" t="str">
            <v>67103202</v>
          </cell>
        </row>
        <row r="73">
          <cell r="A73" t="str">
            <v>67103203</v>
          </cell>
        </row>
        <row r="74">
          <cell r="A74" t="str">
            <v>67103204</v>
          </cell>
        </row>
        <row r="75">
          <cell r="A75" t="str">
            <v>67103214</v>
          </cell>
        </row>
        <row r="76">
          <cell r="A76" t="str">
            <v>67103218</v>
          </cell>
        </row>
        <row r="77">
          <cell r="A77" t="str">
            <v>67103233</v>
          </cell>
        </row>
        <row r="78">
          <cell r="A78" t="str">
            <v>67103238</v>
          </cell>
        </row>
        <row r="79">
          <cell r="A79" t="str">
            <v>67103239</v>
          </cell>
        </row>
        <row r="80">
          <cell r="A80" t="str">
            <v>67103240</v>
          </cell>
        </row>
        <row r="81">
          <cell r="A81" t="str">
            <v>67103241</v>
          </cell>
        </row>
        <row r="82">
          <cell r="A82" t="str">
            <v>67103242</v>
          </cell>
        </row>
        <row r="83">
          <cell r="A83" t="str">
            <v>67103243</v>
          </cell>
        </row>
        <row r="84">
          <cell r="A84" t="str">
            <v>67103244</v>
          </cell>
        </row>
        <row r="85">
          <cell r="A85" t="str">
            <v>67103303</v>
          </cell>
        </row>
        <row r="86">
          <cell r="A86" t="str">
            <v>67103309</v>
          </cell>
        </row>
        <row r="87">
          <cell r="A87" t="str">
            <v>67103310</v>
          </cell>
        </row>
        <row r="88">
          <cell r="A88" t="str">
            <v>67103320</v>
          </cell>
        </row>
        <row r="89">
          <cell r="A89" t="str">
            <v>67103401</v>
          </cell>
        </row>
        <row r="90">
          <cell r="A90" t="str">
            <v>67103409</v>
          </cell>
        </row>
        <row r="91">
          <cell r="A91" t="str">
            <v>67103433</v>
          </cell>
        </row>
        <row r="92">
          <cell r="A92" t="str">
            <v>67103434</v>
          </cell>
        </row>
        <row r="93">
          <cell r="A93" t="str">
            <v>67103435</v>
          </cell>
        </row>
        <row r="94">
          <cell r="A94" t="str">
            <v>67103443</v>
          </cell>
        </row>
        <row r="95">
          <cell r="A95" t="str">
            <v>67103463</v>
          </cell>
        </row>
        <row r="96">
          <cell r="A96" t="str">
            <v>67103464</v>
          </cell>
        </row>
        <row r="97">
          <cell r="A97" t="str">
            <v>67103520</v>
          </cell>
        </row>
        <row r="98">
          <cell r="A98" t="str">
            <v>67103521</v>
          </cell>
        </row>
        <row r="99">
          <cell r="A99" t="str">
            <v>67103526</v>
          </cell>
        </row>
        <row r="100">
          <cell r="A100" t="str">
            <v>67104101</v>
          </cell>
        </row>
        <row r="101">
          <cell r="A101" t="str">
            <v>67104116</v>
          </cell>
        </row>
        <row r="102">
          <cell r="A102" t="str">
            <v>67104201</v>
          </cell>
        </row>
        <row r="103">
          <cell r="A103" t="str">
            <v>67104212</v>
          </cell>
        </row>
        <row r="104">
          <cell r="A104" t="str">
            <v>67104213</v>
          </cell>
        </row>
        <row r="105">
          <cell r="A105" t="str">
            <v>67104215</v>
          </cell>
        </row>
        <row r="106">
          <cell r="A106" t="str">
            <v>67104404</v>
          </cell>
        </row>
        <row r="107">
          <cell r="A107" t="str">
            <v>67104408</v>
          </cell>
        </row>
        <row r="108">
          <cell r="A108" t="str">
            <v>67104410</v>
          </cell>
        </row>
        <row r="109">
          <cell r="A109" t="str">
            <v>67104412</v>
          </cell>
        </row>
        <row r="110">
          <cell r="A110" t="str">
            <v>67104413</v>
          </cell>
        </row>
        <row r="111">
          <cell r="A111" t="str">
            <v>67104602</v>
          </cell>
        </row>
        <row r="112">
          <cell r="A112" t="str">
            <v>67104605</v>
          </cell>
        </row>
        <row r="113">
          <cell r="A113" t="str">
            <v>67104606</v>
          </cell>
        </row>
        <row r="114">
          <cell r="A114" t="str">
            <v>67104607</v>
          </cell>
        </row>
        <row r="115">
          <cell r="A115" t="str">
            <v>67104621</v>
          </cell>
        </row>
        <row r="116">
          <cell r="A116" t="str">
            <v>67104622</v>
          </cell>
        </row>
        <row r="117">
          <cell r="A117" t="str">
            <v>67104623</v>
          </cell>
        </row>
        <row r="118">
          <cell r="A118" t="str">
            <v>67104624</v>
          </cell>
        </row>
        <row r="119">
          <cell r="A119" t="str">
            <v>67104627</v>
          </cell>
        </row>
        <row r="120">
          <cell r="A120" t="str">
            <v>67104628</v>
          </cell>
        </row>
        <row r="121">
          <cell r="A121" t="str">
            <v>67104629</v>
          </cell>
        </row>
        <row r="122">
          <cell r="A122" t="str">
            <v>67104631</v>
          </cell>
        </row>
        <row r="123">
          <cell r="A123" t="str">
            <v>67104632</v>
          </cell>
        </row>
        <row r="124">
          <cell r="A124" t="str">
            <v>67104633</v>
          </cell>
        </row>
        <row r="125">
          <cell r="A125" t="str">
            <v>67104642</v>
          </cell>
        </row>
        <row r="126">
          <cell r="A126" t="str">
            <v>67104644</v>
          </cell>
        </row>
        <row r="127">
          <cell r="A127" t="str">
            <v>67104645</v>
          </cell>
        </row>
        <row r="128">
          <cell r="A128" t="str">
            <v>67104646</v>
          </cell>
        </row>
        <row r="129">
          <cell r="A129" t="str">
            <v>67104647</v>
          </cell>
        </row>
        <row r="130">
          <cell r="A130" t="str">
            <v>67104649</v>
          </cell>
        </row>
        <row r="131">
          <cell r="A131" t="str">
            <v>67104650</v>
          </cell>
        </row>
        <row r="132">
          <cell r="A132" t="str">
            <v>67104651</v>
          </cell>
        </row>
        <row r="133">
          <cell r="A133" t="str">
            <v>67104653</v>
          </cell>
        </row>
        <row r="134">
          <cell r="A134" t="str">
            <v>67104654</v>
          </cell>
        </row>
        <row r="135">
          <cell r="A135" t="str">
            <v>67104655</v>
          </cell>
        </row>
        <row r="136">
          <cell r="A136" t="str">
            <v>67104657</v>
          </cell>
        </row>
        <row r="137">
          <cell r="A137" t="str">
            <v>67104658</v>
          </cell>
        </row>
        <row r="138">
          <cell r="A138" t="str">
            <v>67104662</v>
          </cell>
        </row>
        <row r="139">
          <cell r="A139" t="str">
            <v>67104663</v>
          </cell>
        </row>
        <row r="140">
          <cell r="A140" t="str">
            <v>67104664</v>
          </cell>
        </row>
        <row r="141">
          <cell r="A141" t="str">
            <v>67104665</v>
          </cell>
        </row>
        <row r="142">
          <cell r="A142" t="str">
            <v>67104666</v>
          </cell>
        </row>
        <row r="143">
          <cell r="A143" t="str">
            <v>67104668</v>
          </cell>
        </row>
        <row r="144">
          <cell r="A144" t="str">
            <v>67104669</v>
          </cell>
        </row>
        <row r="145">
          <cell r="A145" t="str">
            <v>67104672</v>
          </cell>
        </row>
        <row r="146">
          <cell r="A146" t="str">
            <v>67104673</v>
          </cell>
        </row>
        <row r="147">
          <cell r="A147" t="str">
            <v>67104674</v>
          </cell>
        </row>
        <row r="148">
          <cell r="A148" t="str">
            <v>67104678</v>
          </cell>
        </row>
        <row r="149">
          <cell r="A149" t="str">
            <v>67104681</v>
          </cell>
        </row>
        <row r="150">
          <cell r="A150" t="str">
            <v>67104682</v>
          </cell>
        </row>
        <row r="151">
          <cell r="A151" t="str">
            <v>67104683</v>
          </cell>
        </row>
        <row r="152">
          <cell r="A152" t="str">
            <v>67104684</v>
          </cell>
        </row>
        <row r="153">
          <cell r="A153" t="str">
            <v>67104685</v>
          </cell>
        </row>
        <row r="154">
          <cell r="A154" t="str">
            <v>67104687</v>
          </cell>
        </row>
        <row r="155">
          <cell r="A155" t="str">
            <v>67104690</v>
          </cell>
        </row>
        <row r="156">
          <cell r="A156" t="str">
            <v>67104691</v>
          </cell>
        </row>
        <row r="157">
          <cell r="A157" t="str">
            <v>67104692</v>
          </cell>
        </row>
        <row r="158">
          <cell r="A158" t="str">
            <v>67104693</v>
          </cell>
        </row>
        <row r="159">
          <cell r="A159" t="str">
            <v>67105007</v>
          </cell>
        </row>
        <row r="160">
          <cell r="A160" t="str">
            <v>67105009</v>
          </cell>
        </row>
        <row r="161">
          <cell r="A161" t="str">
            <v>67105010</v>
          </cell>
        </row>
        <row r="162">
          <cell r="A162" t="str">
            <v>67105013</v>
          </cell>
        </row>
        <row r="163">
          <cell r="A163" t="str">
            <v>67105014</v>
          </cell>
        </row>
        <row r="164">
          <cell r="A164" t="str">
            <v>67105015</v>
          </cell>
        </row>
        <row r="165">
          <cell r="A165" t="str">
            <v>67105016</v>
          </cell>
        </row>
        <row r="166">
          <cell r="A166" t="str">
            <v>67105017</v>
          </cell>
        </row>
        <row r="167">
          <cell r="A167" t="str">
            <v>67105019</v>
          </cell>
        </row>
        <row r="168">
          <cell r="A168" t="str">
            <v>67105020</v>
          </cell>
        </row>
        <row r="169">
          <cell r="A169" t="str">
            <v>67105101</v>
          </cell>
        </row>
        <row r="170">
          <cell r="A170" t="str">
            <v>67105102</v>
          </cell>
        </row>
        <row r="171">
          <cell r="A171" t="str">
            <v>67105103</v>
          </cell>
        </row>
        <row r="172">
          <cell r="A172" t="str">
            <v>67105104</v>
          </cell>
        </row>
        <row r="173">
          <cell r="A173" t="str">
            <v>67105105</v>
          </cell>
        </row>
        <row r="174">
          <cell r="A174" t="str">
            <v>67105107</v>
          </cell>
        </row>
        <row r="175">
          <cell r="A175" t="str">
            <v>67105108</v>
          </cell>
        </row>
        <row r="176">
          <cell r="A176" t="str">
            <v>67105109</v>
          </cell>
        </row>
        <row r="177">
          <cell r="A177" t="str">
            <v>67105110</v>
          </cell>
        </row>
        <row r="178">
          <cell r="A178" t="str">
            <v>67105111</v>
          </cell>
        </row>
        <row r="179">
          <cell r="A179" t="str">
            <v>67105112</v>
          </cell>
        </row>
        <row r="180">
          <cell r="A180" t="str">
            <v>67105113</v>
          </cell>
        </row>
        <row r="181">
          <cell r="A181" t="str">
            <v>67105117</v>
          </cell>
        </row>
        <row r="182">
          <cell r="A182" t="str">
            <v>67105118</v>
          </cell>
        </row>
        <row r="183">
          <cell r="A183" t="str">
            <v>67105119</v>
          </cell>
        </row>
        <row r="184">
          <cell r="A184" t="str">
            <v>67105120</v>
          </cell>
        </row>
        <row r="185">
          <cell r="A185" t="str">
            <v>67105121</v>
          </cell>
        </row>
        <row r="186">
          <cell r="A186" t="str">
            <v>67105122</v>
          </cell>
        </row>
        <row r="187">
          <cell r="A187" t="str">
            <v>67105123</v>
          </cell>
        </row>
        <row r="188">
          <cell r="A188" t="str">
            <v>67105124</v>
          </cell>
        </row>
        <row r="189">
          <cell r="A189" t="str">
            <v>67105126</v>
          </cell>
        </row>
        <row r="190">
          <cell r="A190" t="str">
            <v>67105127</v>
          </cell>
        </row>
        <row r="191">
          <cell r="A191" t="str">
            <v>67105128</v>
          </cell>
        </row>
        <row r="192">
          <cell r="A192" t="str">
            <v>67105130</v>
          </cell>
        </row>
        <row r="193">
          <cell r="A193" t="str">
            <v>67105131</v>
          </cell>
        </row>
        <row r="194">
          <cell r="A194" t="str">
            <v>67105132</v>
          </cell>
        </row>
        <row r="195">
          <cell r="A195" t="str">
            <v>67105133</v>
          </cell>
        </row>
        <row r="196">
          <cell r="A196" t="str">
            <v>67105134</v>
          </cell>
        </row>
        <row r="197">
          <cell r="A197" t="str">
            <v>67105135</v>
          </cell>
        </row>
        <row r="198">
          <cell r="A198" t="str">
            <v>67105136</v>
          </cell>
        </row>
        <row r="199">
          <cell r="A199" t="str">
            <v>67105137</v>
          </cell>
        </row>
        <row r="200">
          <cell r="A200" t="str">
            <v>67105144</v>
          </cell>
        </row>
        <row r="201">
          <cell r="A201" t="str">
            <v>67107201</v>
          </cell>
        </row>
        <row r="202">
          <cell r="A202" t="str">
            <v>67107204</v>
          </cell>
        </row>
        <row r="203">
          <cell r="A203" t="str">
            <v>67107205</v>
          </cell>
        </row>
        <row r="204">
          <cell r="A204" t="str">
            <v>67107208</v>
          </cell>
        </row>
        <row r="205">
          <cell r="A205" t="str">
            <v>67107210</v>
          </cell>
        </row>
        <row r="206">
          <cell r="A206" t="str">
            <v>67107211</v>
          </cell>
        </row>
        <row r="207">
          <cell r="A207" t="str">
            <v>67107242</v>
          </cell>
        </row>
        <row r="208">
          <cell r="A208" t="str">
            <v>67107243</v>
          </cell>
        </row>
        <row r="209">
          <cell r="A209" t="str">
            <v>67107246</v>
          </cell>
        </row>
        <row r="210">
          <cell r="A210" t="str">
            <v>67107248</v>
          </cell>
        </row>
        <row r="211">
          <cell r="A211" t="str">
            <v>67107306</v>
          </cell>
        </row>
        <row r="212">
          <cell r="A212" t="str">
            <v>67107311</v>
          </cell>
        </row>
        <row r="213">
          <cell r="A213" t="str">
            <v>67190301</v>
          </cell>
        </row>
        <row r="214">
          <cell r="A214" t="str">
            <v>68100960</v>
          </cell>
        </row>
        <row r="215">
          <cell r="A215" t="str">
            <v>68100980</v>
          </cell>
        </row>
        <row r="216">
          <cell r="A216" t="str">
            <v>68101000</v>
          </cell>
        </row>
        <row r="217">
          <cell r="A217" t="str">
            <v>68101010</v>
          </cell>
        </row>
        <row r="218">
          <cell r="A218" t="str">
            <v>68101020</v>
          </cell>
        </row>
        <row r="219">
          <cell r="A219" t="str">
            <v>68101050</v>
          </cell>
        </row>
        <row r="220">
          <cell r="A220" t="str">
            <v>68101060</v>
          </cell>
        </row>
        <row r="221">
          <cell r="A221" t="str">
            <v>68101110</v>
          </cell>
        </row>
        <row r="222">
          <cell r="A222" t="str">
            <v>68101120</v>
          </cell>
        </row>
        <row r="223">
          <cell r="A223" t="str">
            <v>68101180</v>
          </cell>
        </row>
        <row r="224">
          <cell r="A224" t="str">
            <v>69007472</v>
          </cell>
        </row>
        <row r="225">
          <cell r="A225" t="str">
            <v>69007553</v>
          </cell>
        </row>
        <row r="226">
          <cell r="A226" t="str">
            <v>69007554</v>
          </cell>
        </row>
        <row r="227">
          <cell r="A227" t="str">
            <v>69008002</v>
          </cell>
        </row>
        <row r="228">
          <cell r="A228" t="str">
            <v>69009909</v>
          </cell>
        </row>
        <row r="229">
          <cell r="A229" t="str">
            <v>69009920</v>
          </cell>
        </row>
        <row r="230">
          <cell r="A230" t="str">
            <v>69009930</v>
          </cell>
        </row>
        <row r="231">
          <cell r="A231" t="str">
            <v>69009946</v>
          </cell>
        </row>
        <row r="232">
          <cell r="A232" t="str">
            <v>69009951</v>
          </cell>
        </row>
        <row r="233">
          <cell r="A233" t="str">
            <v>69009965</v>
          </cell>
        </row>
        <row r="234">
          <cell r="A234" t="str">
            <v>69010050</v>
          </cell>
        </row>
        <row r="235">
          <cell r="A235" t="str">
            <v>69010051</v>
          </cell>
        </row>
        <row r="236">
          <cell r="A236" t="str">
            <v>69010107</v>
          </cell>
        </row>
        <row r="237">
          <cell r="A237" t="str">
            <v>69010110</v>
          </cell>
        </row>
        <row r="238">
          <cell r="A238" t="str">
            <v>69010111</v>
          </cell>
        </row>
        <row r="239">
          <cell r="A239" t="str">
            <v>69010112</v>
          </cell>
        </row>
        <row r="240">
          <cell r="A240" t="str">
            <v>69010113</v>
          </cell>
        </row>
        <row r="241">
          <cell r="A241" t="str">
            <v>69010115</v>
          </cell>
        </row>
        <row r="242">
          <cell r="A242" t="str">
            <v>69010142</v>
          </cell>
        </row>
        <row r="243">
          <cell r="A243" t="str">
            <v>69010154</v>
          </cell>
        </row>
        <row r="244">
          <cell r="A244" t="str">
            <v>69010155</v>
          </cell>
        </row>
        <row r="245">
          <cell r="A245" t="str">
            <v>69010156</v>
          </cell>
        </row>
        <row r="246">
          <cell r="A246" t="str">
            <v>69010199</v>
          </cell>
        </row>
        <row r="247">
          <cell r="A247" t="str">
            <v>69010200</v>
          </cell>
        </row>
        <row r="248">
          <cell r="A248" t="str">
            <v>69010202</v>
          </cell>
        </row>
        <row r="249">
          <cell r="A249" t="str">
            <v>69010203</v>
          </cell>
        </row>
        <row r="250">
          <cell r="A250" t="str">
            <v>69010204</v>
          </cell>
        </row>
        <row r="251">
          <cell r="A251" t="str">
            <v>9310080</v>
          </cell>
        </row>
        <row r="252">
          <cell r="A252" t="str">
            <v>9310298</v>
          </cell>
        </row>
        <row r="253">
          <cell r="A253" t="str">
            <v>9310463</v>
          </cell>
        </row>
        <row r="254">
          <cell r="A254" t="str">
            <v>9310469</v>
          </cell>
        </row>
        <row r="255">
          <cell r="A255" t="str">
            <v>9410194</v>
          </cell>
        </row>
        <row r="256">
          <cell r="A256" t="str">
            <v>9410195</v>
          </cell>
        </row>
        <row r="257">
          <cell r="A257" t="str">
            <v>9410200</v>
          </cell>
        </row>
        <row r="258">
          <cell r="A258" t="str">
            <v>9410203</v>
          </cell>
        </row>
        <row r="259">
          <cell r="A259" t="str">
            <v>9410204</v>
          </cell>
        </row>
        <row r="260">
          <cell r="A260" t="str">
            <v>9410206</v>
          </cell>
        </row>
        <row r="261">
          <cell r="A261" t="str">
            <v>9410207</v>
          </cell>
        </row>
        <row r="262">
          <cell r="A262" t="str">
            <v>9410208</v>
          </cell>
        </row>
        <row r="263">
          <cell r="A263" t="str">
            <v>9410209</v>
          </cell>
        </row>
        <row r="264">
          <cell r="A264" t="str">
            <v>9410214</v>
          </cell>
        </row>
        <row r="265">
          <cell r="A265" t="str">
            <v>9410217</v>
          </cell>
        </row>
        <row r="266">
          <cell r="A266" t="str">
            <v>9410219</v>
          </cell>
        </row>
        <row r="267">
          <cell r="A267" t="str">
            <v>9410220</v>
          </cell>
        </row>
        <row r="268">
          <cell r="A268" t="str">
            <v>9410221</v>
          </cell>
        </row>
        <row r="269">
          <cell r="A269" t="str">
            <v>9410222</v>
          </cell>
        </row>
        <row r="270">
          <cell r="A270" t="str">
            <v>9410223</v>
          </cell>
        </row>
        <row r="271">
          <cell r="A271" t="str">
            <v>9410224</v>
          </cell>
        </row>
        <row r="272">
          <cell r="A272" t="str">
            <v>9410225</v>
          </cell>
        </row>
        <row r="273">
          <cell r="A273" t="str">
            <v>9410226</v>
          </cell>
        </row>
        <row r="274">
          <cell r="A274" t="str">
            <v>9410227</v>
          </cell>
        </row>
        <row r="275">
          <cell r="A275" t="str">
            <v>9410228</v>
          </cell>
        </row>
        <row r="276">
          <cell r="A276" t="str">
            <v>9410229</v>
          </cell>
        </row>
        <row r="277">
          <cell r="A277" t="str">
            <v>9410232</v>
          </cell>
        </row>
        <row r="278">
          <cell r="A278" t="str">
            <v>9410233</v>
          </cell>
        </row>
        <row r="279">
          <cell r="A279" t="str">
            <v>9410234</v>
          </cell>
        </row>
        <row r="280">
          <cell r="A280" t="str">
            <v>9410235</v>
          </cell>
        </row>
        <row r="281">
          <cell r="A281" t="str">
            <v>9410236</v>
          </cell>
        </row>
        <row r="282">
          <cell r="A282" t="str">
            <v>9410239</v>
          </cell>
        </row>
        <row r="283">
          <cell r="A283" t="str">
            <v>9410241</v>
          </cell>
        </row>
        <row r="284">
          <cell r="A284" t="str">
            <v>9410242</v>
          </cell>
        </row>
        <row r="285">
          <cell r="A285" t="str">
            <v>9410246</v>
          </cell>
        </row>
        <row r="286">
          <cell r="A286" t="str">
            <v>9410247</v>
          </cell>
        </row>
        <row r="287">
          <cell r="A287" t="str">
            <v>9410248</v>
          </cell>
        </row>
        <row r="288">
          <cell r="A288" t="str">
            <v>9410251</v>
          </cell>
        </row>
        <row r="289">
          <cell r="A289" t="str">
            <v>9410252</v>
          </cell>
        </row>
        <row r="290">
          <cell r="A290" t="str">
            <v>9410255</v>
          </cell>
        </row>
        <row r="291">
          <cell r="A291" t="str">
            <v>9410256</v>
          </cell>
        </row>
        <row r="292">
          <cell r="A292" t="str">
            <v>9410257</v>
          </cell>
        </row>
        <row r="293">
          <cell r="A293" t="str">
            <v>9410258</v>
          </cell>
        </row>
        <row r="294">
          <cell r="A294" t="str">
            <v>9410259</v>
          </cell>
        </row>
        <row r="295">
          <cell r="A295" t="str">
            <v>9410260</v>
          </cell>
        </row>
        <row r="296">
          <cell r="A296" t="str">
            <v>9410261</v>
          </cell>
        </row>
        <row r="297">
          <cell r="A297" t="str">
            <v>9410263</v>
          </cell>
        </row>
        <row r="298">
          <cell r="A298" t="str">
            <v>9410267</v>
          </cell>
        </row>
        <row r="299">
          <cell r="A299" t="str">
            <v>9410303</v>
          </cell>
        </row>
        <row r="300">
          <cell r="A300" t="str">
            <v>9410304</v>
          </cell>
        </row>
        <row r="301">
          <cell r="A301" t="str">
            <v>9410479</v>
          </cell>
        </row>
        <row r="302">
          <cell r="A302" t="str">
            <v>9410480</v>
          </cell>
        </row>
        <row r="303">
          <cell r="A303" t="str">
            <v>9410481</v>
          </cell>
        </row>
        <row r="304">
          <cell r="A304" t="str">
            <v>9410482</v>
          </cell>
        </row>
        <row r="305">
          <cell r="A305" t="str">
            <v>9410483</v>
          </cell>
        </row>
        <row r="306">
          <cell r="A306" t="str">
            <v>9410484</v>
          </cell>
        </row>
        <row r="307">
          <cell r="A307" t="str">
            <v>9410485</v>
          </cell>
        </row>
        <row r="308">
          <cell r="A308" t="str">
            <v>9411230</v>
          </cell>
        </row>
        <row r="309">
          <cell r="A309" t="str">
            <v>9411231</v>
          </cell>
        </row>
        <row r="310">
          <cell r="A310" t="str">
            <v>9411232</v>
          </cell>
        </row>
        <row r="311">
          <cell r="A311" t="str">
            <v>9411233</v>
          </cell>
        </row>
        <row r="312">
          <cell r="A312" t="str">
            <v>9411237</v>
          </cell>
        </row>
        <row r="313">
          <cell r="A313" t="str">
            <v>9411238</v>
          </cell>
        </row>
        <row r="314">
          <cell r="A314" t="str">
            <v>9411239</v>
          </cell>
        </row>
        <row r="315">
          <cell r="A315" t="str">
            <v>9411241</v>
          </cell>
        </row>
        <row r="316">
          <cell r="A316" t="str">
            <v>9411245</v>
          </cell>
        </row>
        <row r="317">
          <cell r="A317" t="str">
            <v>9411253</v>
          </cell>
        </row>
        <row r="318">
          <cell r="A318" t="str">
            <v>9410642</v>
          </cell>
        </row>
        <row r="319">
          <cell r="A319" t="str">
            <v>9410680</v>
          </cell>
        </row>
        <row r="320">
          <cell r="A320" t="str">
            <v>9410681</v>
          </cell>
        </row>
        <row r="321">
          <cell r="A321" t="str">
            <v>9410682</v>
          </cell>
        </row>
        <row r="322">
          <cell r="A322" t="str">
            <v>9410683</v>
          </cell>
        </row>
        <row r="323">
          <cell r="A323" t="str">
            <v>9410684</v>
          </cell>
        </row>
        <row r="324">
          <cell r="A324" t="str">
            <v>9410685</v>
          </cell>
        </row>
        <row r="325">
          <cell r="A325" t="str">
            <v>9410686</v>
          </cell>
        </row>
        <row r="326">
          <cell r="A326" t="str">
            <v>9410687</v>
          </cell>
        </row>
        <row r="327">
          <cell r="A327" t="str">
            <v>9410688</v>
          </cell>
        </row>
        <row r="328">
          <cell r="A328" t="str">
            <v>9410689</v>
          </cell>
        </row>
        <row r="329">
          <cell r="A329" t="str">
            <v>9410690</v>
          </cell>
        </row>
        <row r="330">
          <cell r="A330" t="str">
            <v>9410691</v>
          </cell>
        </row>
        <row r="331">
          <cell r="A331" t="str">
            <v>9410692</v>
          </cell>
        </row>
        <row r="332">
          <cell r="A332" t="str">
            <v>9410693</v>
          </cell>
        </row>
        <row r="333">
          <cell r="A333" t="str">
            <v>9410694</v>
          </cell>
        </row>
        <row r="334">
          <cell r="A334" t="str">
            <v>9410695</v>
          </cell>
        </row>
        <row r="335">
          <cell r="A335" t="str">
            <v>9410696</v>
          </cell>
        </row>
        <row r="336">
          <cell r="A336" t="str">
            <v>9410697</v>
          </cell>
        </row>
        <row r="337">
          <cell r="A337" t="str">
            <v>9410698</v>
          </cell>
        </row>
        <row r="338">
          <cell r="A338" t="str">
            <v>9410699</v>
          </cell>
        </row>
        <row r="339">
          <cell r="A339" t="str">
            <v>9410700</v>
          </cell>
        </row>
        <row r="340">
          <cell r="A340" t="str">
            <v>9410701</v>
          </cell>
        </row>
        <row r="341">
          <cell r="A341" t="str">
            <v>9410702</v>
          </cell>
        </row>
        <row r="342">
          <cell r="A342" t="str">
            <v>9410703</v>
          </cell>
        </row>
        <row r="343">
          <cell r="A343" t="str">
            <v>9410704</v>
          </cell>
        </row>
        <row r="344">
          <cell r="A344" t="str">
            <v>9410705</v>
          </cell>
        </row>
        <row r="345">
          <cell r="A345" t="str">
            <v>9410706</v>
          </cell>
        </row>
        <row r="346">
          <cell r="A346" t="str">
            <v>9410707</v>
          </cell>
        </row>
        <row r="347">
          <cell r="A347" t="str">
            <v>9410708</v>
          </cell>
        </row>
        <row r="348">
          <cell r="A348" t="str">
            <v>9410709</v>
          </cell>
        </row>
        <row r="349">
          <cell r="A349" t="str">
            <v>9410710</v>
          </cell>
        </row>
        <row r="350">
          <cell r="A350" t="str">
            <v>9410711</v>
          </cell>
        </row>
        <row r="351">
          <cell r="A351" t="str">
            <v>9410712</v>
          </cell>
        </row>
        <row r="352">
          <cell r="A352" t="str">
            <v>9410713</v>
          </cell>
        </row>
        <row r="353">
          <cell r="A353" t="str">
            <v>9410714</v>
          </cell>
        </row>
        <row r="354">
          <cell r="A354" t="str">
            <v>9410715</v>
          </cell>
        </row>
        <row r="355">
          <cell r="A355" t="str">
            <v>9410716</v>
          </cell>
        </row>
        <row r="356">
          <cell r="A356" t="str">
            <v>9410718</v>
          </cell>
        </row>
        <row r="357">
          <cell r="A357" t="str">
            <v>9410719</v>
          </cell>
        </row>
        <row r="358">
          <cell r="A358" t="str">
            <v>9410720</v>
          </cell>
        </row>
        <row r="359">
          <cell r="A359" t="str">
            <v>9410721</v>
          </cell>
        </row>
        <row r="360">
          <cell r="A360" t="str">
            <v>9410722</v>
          </cell>
        </row>
        <row r="361">
          <cell r="A361" t="str">
            <v>9410723</v>
          </cell>
        </row>
        <row r="362">
          <cell r="A362" t="str">
            <v>9410724</v>
          </cell>
        </row>
        <row r="363">
          <cell r="A363" t="str">
            <v>9410725</v>
          </cell>
        </row>
        <row r="364">
          <cell r="A364" t="str">
            <v>9410726</v>
          </cell>
        </row>
        <row r="365">
          <cell r="A365" t="str">
            <v>9410727</v>
          </cell>
        </row>
        <row r="366">
          <cell r="A366" t="str">
            <v>9410728</v>
          </cell>
        </row>
        <row r="367">
          <cell r="A367" t="str">
            <v>9410729</v>
          </cell>
        </row>
        <row r="368">
          <cell r="A368" t="str">
            <v>9410730</v>
          </cell>
        </row>
        <row r="369">
          <cell r="A369" t="str">
            <v>9410731</v>
          </cell>
        </row>
        <row r="370">
          <cell r="A370" t="str">
            <v>9410732</v>
          </cell>
        </row>
        <row r="371">
          <cell r="A371" t="str">
            <v>9410733</v>
          </cell>
        </row>
        <row r="372">
          <cell r="A372" t="str">
            <v>9410734</v>
          </cell>
        </row>
        <row r="373">
          <cell r="A373" t="str">
            <v>9410735</v>
          </cell>
        </row>
        <row r="374">
          <cell r="A374" t="str">
            <v>9410736</v>
          </cell>
        </row>
        <row r="375">
          <cell r="A375" t="str">
            <v>9410737</v>
          </cell>
        </row>
        <row r="376">
          <cell r="A376" t="str">
            <v>9410738</v>
          </cell>
        </row>
        <row r="377">
          <cell r="A377" t="str">
            <v>9410739</v>
          </cell>
        </row>
        <row r="378">
          <cell r="A378" t="str">
            <v>9410740</v>
          </cell>
        </row>
        <row r="379">
          <cell r="A379" t="str">
            <v>9410741</v>
          </cell>
        </row>
        <row r="380">
          <cell r="A380" t="str">
            <v>9410742</v>
          </cell>
        </row>
        <row r="381">
          <cell r="A381" t="str">
            <v>9410743</v>
          </cell>
        </row>
        <row r="382">
          <cell r="A382" t="str">
            <v>9410744</v>
          </cell>
        </row>
        <row r="383">
          <cell r="A383" t="str">
            <v>9410745</v>
          </cell>
        </row>
        <row r="384">
          <cell r="A384" t="str">
            <v>9410758</v>
          </cell>
        </row>
        <row r="385">
          <cell r="A385" t="str">
            <v>9410759</v>
          </cell>
        </row>
        <row r="386">
          <cell r="A386" t="str">
            <v>9410760</v>
          </cell>
        </row>
        <row r="387">
          <cell r="A387" t="str">
            <v>9417017</v>
          </cell>
        </row>
        <row r="388">
          <cell r="A388" t="str">
            <v>9410761</v>
          </cell>
        </row>
        <row r="389">
          <cell r="A389" t="str">
            <v>9410765</v>
          </cell>
        </row>
        <row r="390">
          <cell r="A390" t="str">
            <v>9410769</v>
          </cell>
        </row>
        <row r="391">
          <cell r="A391" t="str">
            <v>9410767</v>
          </cell>
        </row>
        <row r="392">
          <cell r="A392" t="str">
            <v>9410773</v>
          </cell>
        </row>
        <row r="393">
          <cell r="A393" t="str">
            <v>9410772</v>
          </cell>
        </row>
        <row r="394">
          <cell r="A394" t="str">
            <v>9410771</v>
          </cell>
        </row>
        <row r="395">
          <cell r="A395" t="str">
            <v>9410766</v>
          </cell>
        </row>
        <row r="396">
          <cell r="A396" t="str">
            <v>9410775</v>
          </cell>
        </row>
        <row r="397">
          <cell r="A397" t="str">
            <v>9410774</v>
          </cell>
        </row>
        <row r="398">
          <cell r="A398" t="str">
            <v>9410764</v>
          </cell>
        </row>
        <row r="399">
          <cell r="A399" t="str">
            <v>9410770</v>
          </cell>
        </row>
        <row r="400">
          <cell r="A400" t="str">
            <v>9410776</v>
          </cell>
        </row>
        <row r="401">
          <cell r="A401" t="str">
            <v>9410768</v>
          </cell>
        </row>
        <row r="402">
          <cell r="A402" t="str">
            <v>9410783</v>
          </cell>
        </row>
        <row r="403">
          <cell r="A403" t="str">
            <v>9410781</v>
          </cell>
        </row>
        <row r="404">
          <cell r="A404" t="str">
            <v>9410782</v>
          </cell>
        </row>
        <row r="405">
          <cell r="A405" t="str">
            <v>9410785</v>
          </cell>
        </row>
        <row r="406">
          <cell r="A406" t="str">
            <v>9410779</v>
          </cell>
        </row>
        <row r="407">
          <cell r="A407" t="str">
            <v>9410786</v>
          </cell>
        </row>
        <row r="408">
          <cell r="A408" t="str">
            <v>9410778</v>
          </cell>
        </row>
        <row r="409">
          <cell r="A409" t="str">
            <v>9410777</v>
          </cell>
        </row>
        <row r="410">
          <cell r="A410" t="str">
            <v>9410780</v>
          </cell>
        </row>
        <row r="411">
          <cell r="A411" t="str">
            <v>9410784</v>
          </cell>
        </row>
        <row r="412">
          <cell r="A412" t="str">
            <v>9410787</v>
          </cell>
        </row>
        <row r="413">
          <cell r="A413" t="str">
            <v>9410788</v>
          </cell>
        </row>
        <row r="414">
          <cell r="A414" t="str">
            <v>9410791</v>
          </cell>
        </row>
        <row r="415">
          <cell r="A415" t="str">
            <v>9410789</v>
          </cell>
        </row>
        <row r="416">
          <cell r="A416" t="str">
            <v>9410792</v>
          </cell>
        </row>
        <row r="417">
          <cell r="A417" t="str">
            <v>9410793</v>
          </cell>
        </row>
        <row r="418">
          <cell r="A418" t="str">
            <v>9410794</v>
          </cell>
        </row>
        <row r="419">
          <cell r="A419" t="str">
            <v>9410790</v>
          </cell>
        </row>
        <row r="420">
          <cell r="A420" t="str">
            <v>9410795</v>
          </cell>
        </row>
        <row r="421">
          <cell r="A421" t="str">
            <v>9410796</v>
          </cell>
        </row>
        <row r="422">
          <cell r="A422" t="str">
            <v>9410797</v>
          </cell>
        </row>
        <row r="423">
          <cell r="A423" t="str">
            <v>9410798</v>
          </cell>
        </row>
        <row r="424">
          <cell r="A424" t="str">
            <v>9410799</v>
          </cell>
        </row>
        <row r="425">
          <cell r="A425" t="str">
            <v>9410800</v>
          </cell>
        </row>
        <row r="426">
          <cell r="A426" t="str">
            <v>9410801</v>
          </cell>
        </row>
        <row r="427">
          <cell r="A427" t="str">
            <v>9410802</v>
          </cell>
        </row>
        <row r="428">
          <cell r="A428" t="str">
            <v>9410803</v>
          </cell>
        </row>
        <row r="429">
          <cell r="A429" t="str">
            <v>9410804</v>
          </cell>
        </row>
        <row r="430">
          <cell r="A430" t="str">
            <v>9410805</v>
          </cell>
        </row>
        <row r="431">
          <cell r="A431" t="str">
            <v>9410806</v>
          </cell>
        </row>
        <row r="432">
          <cell r="A432" t="str">
            <v>9410807</v>
          </cell>
        </row>
        <row r="433">
          <cell r="A433" t="str">
            <v>9410809</v>
          </cell>
        </row>
        <row r="434">
          <cell r="A434" t="str">
            <v>9410810</v>
          </cell>
        </row>
        <row r="435">
          <cell r="A435" t="str">
            <v>9410811</v>
          </cell>
        </row>
        <row r="436">
          <cell r="A436" t="str">
            <v>9410812</v>
          </cell>
        </row>
        <row r="437">
          <cell r="A437" t="str">
            <v>9410813</v>
          </cell>
        </row>
        <row r="438">
          <cell r="A438" t="str">
            <v>9410814</v>
          </cell>
        </row>
        <row r="439">
          <cell r="A439" t="str">
            <v>9410815</v>
          </cell>
        </row>
        <row r="440">
          <cell r="A440" t="str">
            <v>9410816</v>
          </cell>
        </row>
        <row r="441">
          <cell r="A441" t="str">
            <v>9410817</v>
          </cell>
        </row>
        <row r="442">
          <cell r="A442" t="str">
            <v>9410818</v>
          </cell>
        </row>
        <row r="443">
          <cell r="A443" t="str">
            <v>9410819</v>
          </cell>
        </row>
        <row r="444">
          <cell r="A444" t="str">
            <v>9410820</v>
          </cell>
        </row>
        <row r="445">
          <cell r="A445" t="str">
            <v>9410821</v>
          </cell>
        </row>
        <row r="446">
          <cell r="A446" t="str">
            <v>9410822</v>
          </cell>
        </row>
        <row r="447">
          <cell r="A447" t="str">
            <v>9410823</v>
          </cell>
        </row>
        <row r="448">
          <cell r="A448" t="str">
            <v>9410824</v>
          </cell>
        </row>
        <row r="449">
          <cell r="A449" t="str">
            <v>9410825</v>
          </cell>
        </row>
        <row r="450">
          <cell r="A450" t="str">
            <v>9410826</v>
          </cell>
        </row>
        <row r="451">
          <cell r="A451" t="str">
            <v>9410827</v>
          </cell>
        </row>
        <row r="452">
          <cell r="A452" t="str">
            <v>9410828</v>
          </cell>
        </row>
        <row r="453">
          <cell r="A453" t="str">
            <v>9410829</v>
          </cell>
        </row>
        <row r="454">
          <cell r="A454" t="str">
            <v>9410830</v>
          </cell>
        </row>
        <row r="455">
          <cell r="A455" t="str">
            <v>9410831</v>
          </cell>
        </row>
        <row r="456">
          <cell r="A456" t="str">
            <v>9410832</v>
          </cell>
        </row>
        <row r="457">
          <cell r="A457" t="str">
            <v>9410833</v>
          </cell>
        </row>
        <row r="458">
          <cell r="A458" t="str">
            <v>9410834</v>
          </cell>
        </row>
        <row r="459">
          <cell r="A459" t="str">
            <v>9410835</v>
          </cell>
        </row>
        <row r="460">
          <cell r="A460" t="str">
            <v>9410836</v>
          </cell>
        </row>
        <row r="461">
          <cell r="A461" t="str">
            <v>9410837</v>
          </cell>
        </row>
        <row r="462">
          <cell r="A462" t="str">
            <v>9410838</v>
          </cell>
        </row>
        <row r="463">
          <cell r="A463" t="str">
            <v>9410839</v>
          </cell>
        </row>
        <row r="464">
          <cell r="A464" t="str">
            <v>9410840</v>
          </cell>
        </row>
        <row r="465">
          <cell r="A465" t="str">
            <v>9410841</v>
          </cell>
        </row>
        <row r="466">
          <cell r="A466" t="str">
            <v>9410842</v>
          </cell>
        </row>
        <row r="467">
          <cell r="A467" t="str">
            <v>9410843</v>
          </cell>
        </row>
        <row r="468">
          <cell r="A468" t="str">
            <v>9410844</v>
          </cell>
        </row>
        <row r="469">
          <cell r="A469" t="str">
            <v>9410845</v>
          </cell>
        </row>
        <row r="470">
          <cell r="A470" t="str">
            <v>9410846</v>
          </cell>
        </row>
        <row r="471">
          <cell r="A471" t="str">
            <v>9410847</v>
          </cell>
        </row>
        <row r="472">
          <cell r="A472" t="str">
            <v>9410848</v>
          </cell>
        </row>
        <row r="473">
          <cell r="A473" t="str">
            <v>9410849</v>
          </cell>
        </row>
        <row r="474">
          <cell r="A474" t="str">
            <v>9410850</v>
          </cell>
        </row>
        <row r="475">
          <cell r="A475" t="str">
            <v>9410851</v>
          </cell>
        </row>
        <row r="476">
          <cell r="A476" t="str">
            <v>9410852</v>
          </cell>
        </row>
        <row r="477">
          <cell r="A477" t="str">
            <v>9410853</v>
          </cell>
        </row>
        <row r="478">
          <cell r="A478" t="str">
            <v>9410854</v>
          </cell>
        </row>
        <row r="479">
          <cell r="A479" t="str">
            <v>9410855</v>
          </cell>
        </row>
        <row r="480">
          <cell r="A480" t="str">
            <v>9410856</v>
          </cell>
        </row>
        <row r="481">
          <cell r="A481" t="str">
            <v>9410857</v>
          </cell>
        </row>
        <row r="482">
          <cell r="A482" t="str">
            <v>9410858</v>
          </cell>
        </row>
        <row r="483">
          <cell r="A483" t="str">
            <v>9410859</v>
          </cell>
        </row>
        <row r="484">
          <cell r="A484" t="str">
            <v>9410860</v>
          </cell>
        </row>
        <row r="485">
          <cell r="A485" t="str">
            <v>9410861</v>
          </cell>
        </row>
        <row r="486">
          <cell r="A486" t="str">
            <v>9410862</v>
          </cell>
        </row>
        <row r="487">
          <cell r="A487" t="str">
            <v>9410863</v>
          </cell>
        </row>
        <row r="488">
          <cell r="A488" t="str">
            <v>9410864</v>
          </cell>
        </row>
        <row r="489">
          <cell r="A489" t="str">
            <v>9410865</v>
          </cell>
        </row>
        <row r="490">
          <cell r="A490" t="str">
            <v>9410866</v>
          </cell>
        </row>
        <row r="491">
          <cell r="A491" t="str">
            <v>9410867</v>
          </cell>
        </row>
        <row r="492">
          <cell r="A492" t="str">
            <v>9410868</v>
          </cell>
        </row>
        <row r="493">
          <cell r="A493" t="str">
            <v>9410869</v>
          </cell>
        </row>
        <row r="494">
          <cell r="A494" t="str">
            <v>9410870</v>
          </cell>
        </row>
        <row r="495">
          <cell r="A495" t="str">
            <v>9410871</v>
          </cell>
        </row>
        <row r="496">
          <cell r="A496" t="str">
            <v>9410872</v>
          </cell>
        </row>
        <row r="497">
          <cell r="A497" t="str">
            <v>9410873</v>
          </cell>
        </row>
        <row r="498">
          <cell r="A498" t="str">
            <v>9410874</v>
          </cell>
        </row>
        <row r="499">
          <cell r="A499" t="str">
            <v>9410875</v>
          </cell>
        </row>
        <row r="500">
          <cell r="A500" t="str">
            <v>9410876</v>
          </cell>
        </row>
        <row r="501">
          <cell r="A501" t="str">
            <v>9410877</v>
          </cell>
        </row>
        <row r="502">
          <cell r="A502" t="str">
            <v>9410878</v>
          </cell>
        </row>
        <row r="503">
          <cell r="A503" t="str">
            <v>9410879</v>
          </cell>
        </row>
        <row r="504">
          <cell r="A504" t="str">
            <v>9410880</v>
          </cell>
        </row>
        <row r="505">
          <cell r="A505" t="str">
            <v>9410881</v>
          </cell>
        </row>
        <row r="506">
          <cell r="A506" t="str">
            <v>9410882</v>
          </cell>
        </row>
        <row r="507">
          <cell r="A507" t="str">
            <v>9410883</v>
          </cell>
        </row>
        <row r="508">
          <cell r="A508" t="str">
            <v>9410884</v>
          </cell>
        </row>
        <row r="509">
          <cell r="A509" t="str">
            <v>9410885</v>
          </cell>
        </row>
        <row r="510">
          <cell r="A510" t="str">
            <v>9410886</v>
          </cell>
        </row>
        <row r="511">
          <cell r="A511" t="str">
            <v>9410887</v>
          </cell>
        </row>
        <row r="512">
          <cell r="A512" t="str">
            <v>9410888</v>
          </cell>
        </row>
        <row r="513">
          <cell r="A513" t="str">
            <v>9410889</v>
          </cell>
        </row>
        <row r="514">
          <cell r="A514" t="str">
            <v>9410890</v>
          </cell>
        </row>
        <row r="515">
          <cell r="A515" t="str">
            <v>9410891</v>
          </cell>
        </row>
        <row r="516">
          <cell r="A516" t="str">
            <v>9410892</v>
          </cell>
        </row>
        <row r="517">
          <cell r="A517" t="str">
            <v>9410893</v>
          </cell>
        </row>
        <row r="518">
          <cell r="A518" t="str">
            <v>9410894</v>
          </cell>
        </row>
        <row r="519">
          <cell r="A519" t="str">
            <v>9410895</v>
          </cell>
        </row>
        <row r="520">
          <cell r="A520" t="str">
            <v>9410896</v>
          </cell>
        </row>
        <row r="521">
          <cell r="A521" t="str">
            <v>9410897</v>
          </cell>
        </row>
        <row r="522">
          <cell r="A522" t="str">
            <v>9410898</v>
          </cell>
        </row>
        <row r="523">
          <cell r="A523" t="str">
            <v>9410899</v>
          </cell>
        </row>
        <row r="524">
          <cell r="A524" t="str">
            <v>9410900</v>
          </cell>
        </row>
        <row r="525">
          <cell r="A525" t="str">
            <v>9410901</v>
          </cell>
        </row>
        <row r="526">
          <cell r="A526" t="str">
            <v>9410902</v>
          </cell>
        </row>
        <row r="527">
          <cell r="A527" t="str">
            <v>9410902</v>
          </cell>
        </row>
        <row r="528">
          <cell r="A528" t="str">
            <v>9410903</v>
          </cell>
        </row>
        <row r="529">
          <cell r="A529" t="str">
            <v>9410904</v>
          </cell>
        </row>
        <row r="530">
          <cell r="A530" t="str">
            <v>9410904</v>
          </cell>
        </row>
        <row r="531">
          <cell r="A531" t="str">
            <v>9410905</v>
          </cell>
        </row>
        <row r="532">
          <cell r="A532" t="str">
            <v>9410906</v>
          </cell>
        </row>
        <row r="533">
          <cell r="A533" t="str">
            <v>9410907</v>
          </cell>
        </row>
        <row r="534">
          <cell r="A534" t="str">
            <v>9410908</v>
          </cell>
        </row>
        <row r="535">
          <cell r="A535" t="str">
            <v>9410909</v>
          </cell>
        </row>
        <row r="536">
          <cell r="A536" t="str">
            <v>9410910</v>
          </cell>
        </row>
        <row r="537">
          <cell r="A537" t="str">
            <v>9410911</v>
          </cell>
        </row>
        <row r="538">
          <cell r="A538" t="str">
            <v>9410912</v>
          </cell>
        </row>
        <row r="539">
          <cell r="A539" t="str">
            <v>9410913</v>
          </cell>
        </row>
        <row r="540">
          <cell r="A540" t="str">
            <v>9410914</v>
          </cell>
        </row>
        <row r="541">
          <cell r="A541" t="str">
            <v>9410915</v>
          </cell>
        </row>
        <row r="542">
          <cell r="A542" t="str">
            <v>9410916</v>
          </cell>
        </row>
        <row r="543">
          <cell r="A543" t="str">
            <v>9410917</v>
          </cell>
        </row>
        <row r="544">
          <cell r="A544" t="str">
            <v>9410918</v>
          </cell>
        </row>
        <row r="545">
          <cell r="A545" t="str">
            <v>9410919</v>
          </cell>
        </row>
        <row r="546">
          <cell r="A546" t="str">
            <v>9410920</v>
          </cell>
        </row>
        <row r="547">
          <cell r="A547" t="str">
            <v>9410921</v>
          </cell>
        </row>
        <row r="548">
          <cell r="A548" t="str">
            <v>9410922</v>
          </cell>
        </row>
        <row r="549">
          <cell r="A549" t="str">
            <v>9410923</v>
          </cell>
        </row>
        <row r="550">
          <cell r="A550" t="str">
            <v>9410924</v>
          </cell>
        </row>
        <row r="551">
          <cell r="A551" t="str">
            <v>9410925</v>
          </cell>
        </row>
        <row r="552">
          <cell r="A552" t="str">
            <v>9410926</v>
          </cell>
        </row>
        <row r="553">
          <cell r="A553" t="str">
            <v>9410927</v>
          </cell>
        </row>
        <row r="554">
          <cell r="A554" t="str">
            <v>9410928</v>
          </cell>
        </row>
        <row r="555">
          <cell r="A555" t="str">
            <v>9410929</v>
          </cell>
        </row>
        <row r="556">
          <cell r="A556" t="str">
            <v>9410930</v>
          </cell>
        </row>
        <row r="557">
          <cell r="A557" t="str">
            <v>9410931</v>
          </cell>
        </row>
        <row r="558">
          <cell r="A558" t="str">
            <v>9410932</v>
          </cell>
        </row>
        <row r="559">
          <cell r="A559" t="str">
            <v>9410933</v>
          </cell>
        </row>
        <row r="560">
          <cell r="A560" t="str">
            <v>9410934</v>
          </cell>
        </row>
        <row r="561">
          <cell r="A561" t="str">
            <v>9410935</v>
          </cell>
        </row>
        <row r="562">
          <cell r="A562" t="str">
            <v>9410936</v>
          </cell>
        </row>
        <row r="563">
          <cell r="A563" t="str">
            <v>9410937</v>
          </cell>
        </row>
        <row r="564">
          <cell r="A564" t="str">
            <v>9410938</v>
          </cell>
        </row>
        <row r="565">
          <cell r="A565" t="str">
            <v>9410939</v>
          </cell>
        </row>
        <row r="566">
          <cell r="A566" t="str">
            <v>9410941</v>
          </cell>
        </row>
        <row r="567">
          <cell r="A567" t="str">
            <v>9410942</v>
          </cell>
        </row>
        <row r="568">
          <cell r="A568" t="str">
            <v>9410943</v>
          </cell>
        </row>
        <row r="569">
          <cell r="A569" t="str">
            <v>9410944</v>
          </cell>
        </row>
        <row r="570">
          <cell r="A570" t="str">
            <v>9410945</v>
          </cell>
        </row>
        <row r="571">
          <cell r="A571" t="str">
            <v>9410946</v>
          </cell>
        </row>
        <row r="572">
          <cell r="A572" t="str">
            <v>9410947</v>
          </cell>
        </row>
        <row r="573">
          <cell r="A573" t="str">
            <v>9410948</v>
          </cell>
        </row>
        <row r="574">
          <cell r="A574" t="str">
            <v>9410949</v>
          </cell>
        </row>
        <row r="575">
          <cell r="A575" t="str">
            <v>9410950</v>
          </cell>
        </row>
        <row r="576">
          <cell r="A576" t="str">
            <v>9410951</v>
          </cell>
        </row>
        <row r="577">
          <cell r="A577" t="str">
            <v>9410952</v>
          </cell>
        </row>
        <row r="578">
          <cell r="A578" t="str">
            <v>9410953</v>
          </cell>
        </row>
        <row r="579">
          <cell r="A579" t="str">
            <v>9410954</v>
          </cell>
        </row>
        <row r="580">
          <cell r="A580" t="str">
            <v>9410955</v>
          </cell>
        </row>
        <row r="581">
          <cell r="A581" t="str">
            <v>9410956</v>
          </cell>
        </row>
        <row r="582">
          <cell r="A582" t="str">
            <v>9410957</v>
          </cell>
        </row>
        <row r="583">
          <cell r="A583" t="str">
            <v>9410958</v>
          </cell>
        </row>
        <row r="584">
          <cell r="A584" t="str">
            <v>9410959</v>
          </cell>
        </row>
        <row r="585">
          <cell r="A585" t="str">
            <v>9410960</v>
          </cell>
        </row>
        <row r="586">
          <cell r="A586" t="str">
            <v>9410961</v>
          </cell>
        </row>
        <row r="587">
          <cell r="A587" t="str">
            <v>9410962</v>
          </cell>
        </row>
        <row r="588">
          <cell r="A588" t="str">
            <v>9410963</v>
          </cell>
        </row>
        <row r="589">
          <cell r="A589" t="str">
            <v>9410964</v>
          </cell>
        </row>
        <row r="590">
          <cell r="A590" t="str">
            <v>9410965</v>
          </cell>
        </row>
        <row r="591">
          <cell r="A591" t="str">
            <v>9410966</v>
          </cell>
        </row>
        <row r="592">
          <cell r="A592" t="str">
            <v>9410967</v>
          </cell>
        </row>
        <row r="593">
          <cell r="A593" t="str">
            <v>9410968</v>
          </cell>
        </row>
        <row r="594">
          <cell r="A594" t="str">
            <v>9410969</v>
          </cell>
        </row>
        <row r="595">
          <cell r="A595" t="str">
            <v>9410970</v>
          </cell>
        </row>
        <row r="596">
          <cell r="A596" t="str">
            <v>9410971</v>
          </cell>
        </row>
        <row r="597">
          <cell r="A597" t="str">
            <v>9410972</v>
          </cell>
        </row>
        <row r="598">
          <cell r="A598" t="str">
            <v>9410973</v>
          </cell>
        </row>
        <row r="599">
          <cell r="A599" t="str">
            <v>9410974</v>
          </cell>
        </row>
        <row r="600">
          <cell r="A600" t="str">
            <v>9410975</v>
          </cell>
        </row>
        <row r="601">
          <cell r="A601" t="str">
            <v>9410976</v>
          </cell>
        </row>
        <row r="602">
          <cell r="A602" t="str">
            <v>9410977</v>
          </cell>
        </row>
        <row r="603">
          <cell r="A603" t="str">
            <v>9410978</v>
          </cell>
        </row>
        <row r="604">
          <cell r="A604" t="str">
            <v>9410979</v>
          </cell>
        </row>
        <row r="605">
          <cell r="A605" t="str">
            <v>9410980</v>
          </cell>
        </row>
        <row r="606">
          <cell r="A606" t="str">
            <v>9410981</v>
          </cell>
        </row>
        <row r="607">
          <cell r="A607" t="str">
            <v>9410982</v>
          </cell>
        </row>
        <row r="608">
          <cell r="A608" t="str">
            <v>9410983</v>
          </cell>
        </row>
        <row r="609">
          <cell r="A609" t="str">
            <v>9410984</v>
          </cell>
        </row>
        <row r="610">
          <cell r="A610" t="str">
            <v>9410985</v>
          </cell>
        </row>
        <row r="611">
          <cell r="A611" t="str">
            <v>9410986</v>
          </cell>
        </row>
        <row r="612">
          <cell r="A612" t="str">
            <v>9410987</v>
          </cell>
        </row>
        <row r="613">
          <cell r="A613" t="str">
            <v>9410988</v>
          </cell>
        </row>
        <row r="614">
          <cell r="A614" t="str">
            <v>9410989</v>
          </cell>
        </row>
        <row r="615">
          <cell r="A615" t="str">
            <v>9410990</v>
          </cell>
        </row>
        <row r="616">
          <cell r="A616" t="str">
            <v>9410991</v>
          </cell>
        </row>
        <row r="617">
          <cell r="A617" t="str">
            <v>9410992</v>
          </cell>
        </row>
        <row r="618">
          <cell r="A618" t="str">
            <v>9410993</v>
          </cell>
        </row>
        <row r="619">
          <cell r="A619" t="str">
            <v>9410994</v>
          </cell>
        </row>
        <row r="620">
          <cell r="A620" t="str">
            <v>9410995</v>
          </cell>
        </row>
        <row r="621">
          <cell r="A621" t="str">
            <v>9410996</v>
          </cell>
        </row>
        <row r="622">
          <cell r="A622" t="str">
            <v>9410997</v>
          </cell>
        </row>
        <row r="623">
          <cell r="A623" t="str">
            <v>9410998</v>
          </cell>
        </row>
        <row r="624">
          <cell r="A624" t="str">
            <v>9410999</v>
          </cell>
        </row>
        <row r="625">
          <cell r="A625" t="str">
            <v>9411000</v>
          </cell>
        </row>
        <row r="626">
          <cell r="A626" t="str">
            <v>9411001</v>
          </cell>
        </row>
        <row r="627">
          <cell r="A627" t="str">
            <v>9411002</v>
          </cell>
        </row>
        <row r="628">
          <cell r="A628" t="str">
            <v>9411003</v>
          </cell>
        </row>
        <row r="629">
          <cell r="A629" t="str">
            <v>9411004</v>
          </cell>
        </row>
        <row r="630">
          <cell r="A630" t="str">
            <v>9411005</v>
          </cell>
        </row>
        <row r="631">
          <cell r="A631" t="str">
            <v>9411006</v>
          </cell>
        </row>
        <row r="632">
          <cell r="A632" t="str">
            <v>9411007</v>
          </cell>
        </row>
        <row r="633">
          <cell r="A633" t="str">
            <v>9410238</v>
          </cell>
        </row>
        <row r="634">
          <cell r="A634" t="str">
            <v>9410333</v>
          </cell>
        </row>
        <row r="635">
          <cell r="A635" t="str">
            <v>9411008</v>
          </cell>
        </row>
        <row r="636">
          <cell r="A636" t="str">
            <v>9411009</v>
          </cell>
        </row>
        <row r="637">
          <cell r="A637" t="str">
            <v>9411012</v>
          </cell>
        </row>
        <row r="638">
          <cell r="A638" t="str">
            <v>9411013</v>
          </cell>
        </row>
        <row r="639">
          <cell r="A639" t="str">
            <v>9411014</v>
          </cell>
        </row>
        <row r="640">
          <cell r="A640" t="str">
            <v>9411015</v>
          </cell>
        </row>
        <row r="641">
          <cell r="A641" t="str">
            <v>9411016</v>
          </cell>
        </row>
        <row r="642">
          <cell r="A642" t="str">
            <v>9411017</v>
          </cell>
        </row>
        <row r="643">
          <cell r="A643" t="str">
            <v>9411018</v>
          </cell>
        </row>
        <row r="644">
          <cell r="A644" t="str">
            <v>9411019</v>
          </cell>
        </row>
        <row r="645">
          <cell r="A645" t="str">
            <v>9411020</v>
          </cell>
        </row>
        <row r="646">
          <cell r="A646" t="str">
            <v>9411021</v>
          </cell>
        </row>
        <row r="647">
          <cell r="A647" t="str">
            <v>9411022</v>
          </cell>
        </row>
        <row r="648">
          <cell r="A648" t="str">
            <v>9411023</v>
          </cell>
        </row>
        <row r="649">
          <cell r="A649" t="str">
            <v>9411024</v>
          </cell>
        </row>
        <row r="650">
          <cell r="A650" t="str">
            <v>9411025</v>
          </cell>
        </row>
        <row r="651">
          <cell r="A651" t="str">
            <v>9411026</v>
          </cell>
        </row>
        <row r="652">
          <cell r="A652" t="str">
            <v>9411027</v>
          </cell>
        </row>
        <row r="653">
          <cell r="A653" t="str">
            <v>9411028</v>
          </cell>
        </row>
        <row r="654">
          <cell r="A654" t="str">
            <v>9411029</v>
          </cell>
        </row>
        <row r="655">
          <cell r="A655" t="str">
            <v>9411030</v>
          </cell>
        </row>
        <row r="656">
          <cell r="A656" t="str">
            <v>9411031</v>
          </cell>
        </row>
        <row r="657">
          <cell r="A657" t="str">
            <v>9411032</v>
          </cell>
        </row>
        <row r="658">
          <cell r="A658" t="str">
            <v>9411033</v>
          </cell>
        </row>
        <row r="659">
          <cell r="A659" t="str">
            <v>9411034</v>
          </cell>
        </row>
        <row r="660">
          <cell r="A660" t="str">
            <v>9411035</v>
          </cell>
        </row>
        <row r="661">
          <cell r="A661" t="str">
            <v>9411036</v>
          </cell>
        </row>
        <row r="662">
          <cell r="A662" t="str">
            <v>9411037</v>
          </cell>
        </row>
        <row r="663">
          <cell r="A663" t="str">
            <v>9411038</v>
          </cell>
        </row>
        <row r="664">
          <cell r="A664" t="str">
            <v>9411039</v>
          </cell>
        </row>
        <row r="665">
          <cell r="A665" t="str">
            <v>9411040</v>
          </cell>
        </row>
        <row r="666">
          <cell r="A666" t="str">
            <v>9411041</v>
          </cell>
        </row>
        <row r="667">
          <cell r="A667" t="str">
            <v>9411042</v>
          </cell>
        </row>
        <row r="668">
          <cell r="A668" t="str">
            <v>9411043</v>
          </cell>
        </row>
        <row r="669">
          <cell r="A669" t="str">
            <v>9411044</v>
          </cell>
        </row>
        <row r="670">
          <cell r="A670" t="str">
            <v>9411045</v>
          </cell>
        </row>
        <row r="671">
          <cell r="A671" t="str">
            <v>9411046</v>
          </cell>
        </row>
        <row r="672">
          <cell r="A672" t="str">
            <v>9411047</v>
          </cell>
        </row>
        <row r="673">
          <cell r="A673" t="str">
            <v>9411048</v>
          </cell>
        </row>
        <row r="674">
          <cell r="A674" t="str">
            <v>9411049</v>
          </cell>
        </row>
        <row r="675">
          <cell r="A675" t="str">
            <v>9411050</v>
          </cell>
        </row>
        <row r="676">
          <cell r="A676" t="str">
            <v>9411051</v>
          </cell>
        </row>
        <row r="677">
          <cell r="A677" t="str">
            <v>9411052</v>
          </cell>
        </row>
        <row r="678">
          <cell r="A678" t="str">
            <v>9411053</v>
          </cell>
        </row>
        <row r="679">
          <cell r="A679" t="str">
            <v>9411054</v>
          </cell>
        </row>
        <row r="680">
          <cell r="A680" t="str">
            <v>9411055</v>
          </cell>
        </row>
        <row r="681">
          <cell r="A681" t="str">
            <v>9411056</v>
          </cell>
        </row>
        <row r="682">
          <cell r="A682" t="str">
            <v>9411057</v>
          </cell>
        </row>
        <row r="683">
          <cell r="A683" t="str">
            <v>9411058</v>
          </cell>
        </row>
        <row r="684">
          <cell r="A684" t="str">
            <v>9411059</v>
          </cell>
        </row>
        <row r="685">
          <cell r="A685" t="str">
            <v>9411060</v>
          </cell>
        </row>
        <row r="686">
          <cell r="A686" t="str">
            <v>9411061</v>
          </cell>
        </row>
        <row r="687">
          <cell r="A687" t="str">
            <v>9411062</v>
          </cell>
        </row>
        <row r="688">
          <cell r="A688" t="str">
            <v>9411063</v>
          </cell>
        </row>
        <row r="689">
          <cell r="A689" t="str">
            <v>9411064</v>
          </cell>
        </row>
        <row r="690">
          <cell r="A690" t="str">
            <v>9411064</v>
          </cell>
        </row>
        <row r="691">
          <cell r="A691" t="str">
            <v>9411065</v>
          </cell>
        </row>
        <row r="692">
          <cell r="A692" t="str">
            <v>9411066</v>
          </cell>
        </row>
        <row r="693">
          <cell r="A693" t="str">
            <v>9411067</v>
          </cell>
        </row>
        <row r="694">
          <cell r="A694" t="str">
            <v>9411068</v>
          </cell>
        </row>
        <row r="695">
          <cell r="A695" t="str">
            <v>9411069</v>
          </cell>
        </row>
        <row r="696">
          <cell r="A696" t="str">
            <v>9411070</v>
          </cell>
        </row>
        <row r="697">
          <cell r="A697" t="str">
            <v>9411071</v>
          </cell>
        </row>
        <row r="698">
          <cell r="A698" t="str">
            <v>9411072</v>
          </cell>
        </row>
        <row r="699">
          <cell r="A699" t="str">
            <v>9411076</v>
          </cell>
        </row>
        <row r="700">
          <cell r="A700" t="str">
            <v>9411074</v>
          </cell>
        </row>
        <row r="701">
          <cell r="A701" t="str">
            <v>9411078</v>
          </cell>
        </row>
        <row r="702">
          <cell r="A702" t="str">
            <v>9411077</v>
          </cell>
        </row>
        <row r="703">
          <cell r="A703" t="str">
            <v>9411080</v>
          </cell>
        </row>
        <row r="704">
          <cell r="A704" t="str">
            <v>9411082</v>
          </cell>
        </row>
        <row r="705">
          <cell r="A705" t="str">
            <v>9411073</v>
          </cell>
        </row>
        <row r="706">
          <cell r="A706" t="str">
            <v>9411079</v>
          </cell>
        </row>
        <row r="707">
          <cell r="A707" t="str">
            <v>9411081</v>
          </cell>
        </row>
        <row r="708">
          <cell r="A708" t="str">
            <v>9411075</v>
          </cell>
        </row>
        <row r="709">
          <cell r="A709" t="str">
            <v>9411073</v>
          </cell>
        </row>
        <row r="710">
          <cell r="A710" t="str">
            <v>9411083</v>
          </cell>
        </row>
        <row r="711">
          <cell r="A711" t="str">
            <v>9411085</v>
          </cell>
        </row>
        <row r="712">
          <cell r="A712" t="str">
            <v>9411086</v>
          </cell>
        </row>
        <row r="713">
          <cell r="A713" t="str">
            <v>9411092</v>
          </cell>
        </row>
        <row r="714">
          <cell r="A714" t="str">
            <v>9411090</v>
          </cell>
        </row>
        <row r="715">
          <cell r="A715" t="str">
            <v>9411089</v>
          </cell>
        </row>
        <row r="716">
          <cell r="A716" t="str">
            <v>9411084</v>
          </cell>
        </row>
        <row r="717">
          <cell r="A717" t="str">
            <v>9411087</v>
          </cell>
        </row>
        <row r="718">
          <cell r="A718" t="str">
            <v>9411086</v>
          </cell>
        </row>
        <row r="719">
          <cell r="A719" t="str">
            <v>9411088</v>
          </cell>
        </row>
        <row r="720">
          <cell r="A720" t="str">
            <v>9411093</v>
          </cell>
        </row>
        <row r="721">
          <cell r="A721" t="str">
            <v>9411094</v>
          </cell>
        </row>
        <row r="722">
          <cell r="A722" t="str">
            <v>9411091</v>
          </cell>
        </row>
        <row r="723">
          <cell r="A723" t="str">
            <v>9411096</v>
          </cell>
        </row>
        <row r="724">
          <cell r="A724" t="str">
            <v>9411095</v>
          </cell>
        </row>
        <row r="725">
          <cell r="A725" t="str">
            <v>9411097</v>
          </cell>
        </row>
        <row r="726">
          <cell r="A726" t="str">
            <v>9411097</v>
          </cell>
        </row>
        <row r="727">
          <cell r="A727" t="str">
            <v>9411098</v>
          </cell>
        </row>
        <row r="728">
          <cell r="A728" t="str">
            <v>9411107</v>
          </cell>
        </row>
        <row r="729">
          <cell r="A729" t="str">
            <v>9411103</v>
          </cell>
        </row>
        <row r="730">
          <cell r="A730" t="str">
            <v>9411107</v>
          </cell>
        </row>
        <row r="731">
          <cell r="A731" t="str">
            <v>9411100</v>
          </cell>
        </row>
        <row r="732">
          <cell r="A732" t="str">
            <v>9411102</v>
          </cell>
        </row>
        <row r="733">
          <cell r="A733" t="str">
            <v>9411106</v>
          </cell>
        </row>
        <row r="734">
          <cell r="A734" t="str">
            <v>9411105</v>
          </cell>
        </row>
        <row r="735">
          <cell r="A735" t="str">
            <v>9411101</v>
          </cell>
        </row>
        <row r="736">
          <cell r="A736" t="str">
            <v>9411099</v>
          </cell>
        </row>
        <row r="737">
          <cell r="A737" t="str">
            <v>9411104</v>
          </cell>
        </row>
        <row r="738">
          <cell r="A738" t="str">
            <v>9411108</v>
          </cell>
        </row>
        <row r="739">
          <cell r="A739" t="str">
            <v>9411109</v>
          </cell>
        </row>
        <row r="740">
          <cell r="A740" t="str">
            <v>9411110</v>
          </cell>
        </row>
        <row r="741">
          <cell r="A741" t="str">
            <v>9411111</v>
          </cell>
        </row>
        <row r="742">
          <cell r="A742" t="str">
            <v>9411112</v>
          </cell>
        </row>
        <row r="743">
          <cell r="A743" t="str">
            <v>9411113</v>
          </cell>
        </row>
        <row r="744">
          <cell r="A744" t="str">
            <v>9411114</v>
          </cell>
        </row>
        <row r="745">
          <cell r="A745" t="str">
            <v>9411115</v>
          </cell>
        </row>
        <row r="746">
          <cell r="A746" t="str">
            <v>9411117</v>
          </cell>
        </row>
        <row r="747">
          <cell r="A747" t="str">
            <v>9411118</v>
          </cell>
        </row>
        <row r="748">
          <cell r="A748" t="str">
            <v>9411119</v>
          </cell>
        </row>
        <row r="749">
          <cell r="A749" t="str">
            <v>9411119</v>
          </cell>
        </row>
        <row r="750">
          <cell r="A750" t="str">
            <v>9411120</v>
          </cell>
        </row>
        <row r="751">
          <cell r="A751" t="str">
            <v>9411121</v>
          </cell>
        </row>
        <row r="752">
          <cell r="A752" t="str">
            <v>9411122</v>
          </cell>
        </row>
        <row r="753">
          <cell r="A753" t="str">
            <v>9411122</v>
          </cell>
        </row>
        <row r="754">
          <cell r="A754" t="str">
            <v>9411123</v>
          </cell>
        </row>
        <row r="755">
          <cell r="A755" t="str">
            <v>9411124</v>
          </cell>
        </row>
        <row r="756">
          <cell r="A756" t="str">
            <v>9411125</v>
          </cell>
        </row>
        <row r="757">
          <cell r="A757" t="str">
            <v>9411126</v>
          </cell>
        </row>
        <row r="758">
          <cell r="A758" t="str">
            <v>9411127</v>
          </cell>
        </row>
        <row r="759">
          <cell r="A759" t="str">
            <v>9411128</v>
          </cell>
        </row>
        <row r="760">
          <cell r="A760" t="str">
            <v>9411129</v>
          </cell>
        </row>
        <row r="761">
          <cell r="A761" t="str">
            <v>9411130</v>
          </cell>
        </row>
        <row r="762">
          <cell r="A762" t="str">
            <v>9411131</v>
          </cell>
        </row>
        <row r="763">
          <cell r="A763" t="str">
            <v>9411132</v>
          </cell>
        </row>
        <row r="764">
          <cell r="A764" t="str">
            <v>9411133</v>
          </cell>
        </row>
        <row r="765">
          <cell r="A765" t="str">
            <v>9411134</v>
          </cell>
        </row>
        <row r="766">
          <cell r="A766" t="str">
            <v>9411135</v>
          </cell>
        </row>
        <row r="767">
          <cell r="A767" t="str">
            <v>9411136</v>
          </cell>
        </row>
        <row r="768">
          <cell r="A768" t="str">
            <v>9411137</v>
          </cell>
        </row>
        <row r="769">
          <cell r="A769" t="str">
            <v>9411137</v>
          </cell>
        </row>
        <row r="770">
          <cell r="A770" t="str">
            <v>9411138</v>
          </cell>
        </row>
        <row r="771">
          <cell r="A771" t="str">
            <v>9411138</v>
          </cell>
        </row>
        <row r="772">
          <cell r="A772" t="str">
            <v>9411139</v>
          </cell>
        </row>
        <row r="773">
          <cell r="A773" t="str">
            <v>9411140</v>
          </cell>
        </row>
        <row r="774">
          <cell r="A774" t="str">
            <v>9411141</v>
          </cell>
        </row>
        <row r="775">
          <cell r="A775" t="str">
            <v>9411142</v>
          </cell>
        </row>
        <row r="776">
          <cell r="A776" t="str">
            <v>9411143</v>
          </cell>
        </row>
        <row r="777">
          <cell r="A777" t="str">
            <v>9411144</v>
          </cell>
        </row>
        <row r="778">
          <cell r="A778" t="str">
            <v>9411145</v>
          </cell>
        </row>
        <row r="779">
          <cell r="A779" t="str">
            <v>9411146</v>
          </cell>
        </row>
        <row r="780">
          <cell r="A780" t="str">
            <v>9411147</v>
          </cell>
        </row>
        <row r="781">
          <cell r="A781" t="str">
            <v>9411148</v>
          </cell>
        </row>
        <row r="782">
          <cell r="A782" t="str">
            <v>9411152</v>
          </cell>
        </row>
        <row r="783">
          <cell r="A783" t="str">
            <v>9411152</v>
          </cell>
        </row>
        <row r="784">
          <cell r="A784" t="str">
            <v>9411153</v>
          </cell>
        </row>
        <row r="785">
          <cell r="A785" t="str">
            <v>9411154</v>
          </cell>
        </row>
        <row r="786">
          <cell r="A786" t="str">
            <v>9411155</v>
          </cell>
        </row>
        <row r="787">
          <cell r="A787" t="str">
            <v>9411155</v>
          </cell>
        </row>
        <row r="788">
          <cell r="A788" t="str">
            <v>9411156</v>
          </cell>
        </row>
        <row r="789">
          <cell r="A789" t="str">
            <v>9411156</v>
          </cell>
        </row>
        <row r="790">
          <cell r="A790" t="str">
            <v>9411157</v>
          </cell>
        </row>
        <row r="791">
          <cell r="A791" t="str">
            <v>9411157</v>
          </cell>
        </row>
        <row r="792">
          <cell r="A792" t="str">
            <v>9411158</v>
          </cell>
        </row>
        <row r="793">
          <cell r="A793" t="str">
            <v>9411159</v>
          </cell>
        </row>
        <row r="794">
          <cell r="A794" t="str">
            <v>9411160</v>
          </cell>
        </row>
        <row r="795">
          <cell r="A795" t="str">
            <v>9411160</v>
          </cell>
        </row>
        <row r="796">
          <cell r="A796" t="str">
            <v>9411161</v>
          </cell>
        </row>
        <row r="797">
          <cell r="A797" t="str">
            <v>9411162</v>
          </cell>
        </row>
        <row r="798">
          <cell r="A798" t="str">
            <v>9411163</v>
          </cell>
        </row>
        <row r="799">
          <cell r="A799" t="str">
            <v>9411164</v>
          </cell>
        </row>
        <row r="800">
          <cell r="A800" t="str">
            <v>9411165</v>
          </cell>
        </row>
        <row r="801">
          <cell r="A801" t="str">
            <v>9411166</v>
          </cell>
        </row>
        <row r="802">
          <cell r="A802" t="str">
            <v>9411167</v>
          </cell>
        </row>
        <row r="803">
          <cell r="A803" t="str">
            <v>9411168</v>
          </cell>
        </row>
        <row r="804">
          <cell r="A804" t="str">
            <v>9411169</v>
          </cell>
        </row>
        <row r="805">
          <cell r="A805" t="str">
            <v>9411170</v>
          </cell>
        </row>
        <row r="806">
          <cell r="A806" t="str">
            <v>9411171</v>
          </cell>
        </row>
        <row r="807">
          <cell r="A807" t="str">
            <v>9411172</v>
          </cell>
        </row>
        <row r="808">
          <cell r="A808" t="str">
            <v>9411173</v>
          </cell>
        </row>
        <row r="809">
          <cell r="A809" t="str">
            <v>9411174</v>
          </cell>
        </row>
        <row r="810">
          <cell r="A810" t="str">
            <v>9411175</v>
          </cell>
        </row>
        <row r="811">
          <cell r="A811" t="str">
            <v>9411176</v>
          </cell>
        </row>
        <row r="812">
          <cell r="A812" t="str">
            <v>9411177</v>
          </cell>
        </row>
        <row r="813">
          <cell r="A813" t="str">
            <v>9411178</v>
          </cell>
        </row>
        <row r="814">
          <cell r="A814" t="str">
            <v>9411179</v>
          </cell>
        </row>
        <row r="815">
          <cell r="A815" t="str">
            <v>9411180</v>
          </cell>
        </row>
        <row r="816">
          <cell r="A816" t="str">
            <v>9411181</v>
          </cell>
        </row>
        <row r="817">
          <cell r="A817" t="str">
            <v>9411182</v>
          </cell>
        </row>
        <row r="818">
          <cell r="A818" t="str">
            <v>9411183</v>
          </cell>
        </row>
        <row r="819">
          <cell r="A819" t="str">
            <v>9411184</v>
          </cell>
        </row>
        <row r="820">
          <cell r="A820" t="str">
            <v>9411185</v>
          </cell>
        </row>
        <row r="821">
          <cell r="A821" t="str">
            <v>9411186</v>
          </cell>
        </row>
        <row r="822">
          <cell r="A822" t="str">
            <v>9411187</v>
          </cell>
        </row>
        <row r="823">
          <cell r="A823" t="str">
            <v>9411188</v>
          </cell>
        </row>
        <row r="824">
          <cell r="A824" t="str">
            <v>9411189</v>
          </cell>
        </row>
        <row r="825">
          <cell r="A825" t="str">
            <v>9411190</v>
          </cell>
        </row>
        <row r="826">
          <cell r="A826" t="str">
            <v>9411191</v>
          </cell>
        </row>
        <row r="827">
          <cell r="A827" t="str">
            <v>9411192</v>
          </cell>
        </row>
        <row r="828">
          <cell r="A828" t="str">
            <v>9411193</v>
          </cell>
        </row>
        <row r="829">
          <cell r="A829" t="str">
            <v>94111100</v>
          </cell>
        </row>
        <row r="830">
          <cell r="A830" t="str">
            <v>94111101</v>
          </cell>
        </row>
        <row r="831">
          <cell r="A831" t="str">
            <v>94111102</v>
          </cell>
        </row>
        <row r="832">
          <cell r="A832" t="str">
            <v>94111103</v>
          </cell>
        </row>
        <row r="833">
          <cell r="A833" t="str">
            <v>94111104</v>
          </cell>
        </row>
        <row r="834">
          <cell r="A834" t="str">
            <v>94111105</v>
          </cell>
        </row>
        <row r="835">
          <cell r="A835" t="str">
            <v>94111106</v>
          </cell>
        </row>
        <row r="836">
          <cell r="A836" t="str">
            <v>94111107</v>
          </cell>
        </row>
        <row r="837">
          <cell r="A837" t="str">
            <v>94111108</v>
          </cell>
        </row>
        <row r="838">
          <cell r="A838" t="str">
            <v>94111109</v>
          </cell>
        </row>
        <row r="839">
          <cell r="A839" t="str">
            <v>94111110</v>
          </cell>
        </row>
        <row r="840">
          <cell r="A840" t="str">
            <v>94111111</v>
          </cell>
        </row>
        <row r="841">
          <cell r="A841" t="str">
            <v>9411194</v>
          </cell>
        </row>
        <row r="842">
          <cell r="A842" t="str">
            <v>9411195</v>
          </cell>
        </row>
        <row r="843">
          <cell r="A843" t="str">
            <v>9411196</v>
          </cell>
        </row>
        <row r="844">
          <cell r="A844" t="str">
            <v>9411197</v>
          </cell>
        </row>
        <row r="845">
          <cell r="A845" t="str">
            <v>9411198</v>
          </cell>
        </row>
        <row r="846">
          <cell r="A846" t="str">
            <v>9411199</v>
          </cell>
        </row>
        <row r="847">
          <cell r="A847" t="str">
            <v>9411200</v>
          </cell>
        </row>
        <row r="848">
          <cell r="A848" t="str">
            <v>9411201</v>
          </cell>
        </row>
        <row r="849">
          <cell r="A849" t="str">
            <v>9411202</v>
          </cell>
        </row>
        <row r="850">
          <cell r="A850" t="str">
            <v>9411203</v>
          </cell>
        </row>
        <row r="851">
          <cell r="A851" t="str">
            <v>9411204</v>
          </cell>
        </row>
        <row r="852">
          <cell r="A852" t="str">
            <v>9411205</v>
          </cell>
        </row>
        <row r="853">
          <cell r="A853" t="str">
            <v>9411206</v>
          </cell>
        </row>
        <row r="854">
          <cell r="A854" t="str">
            <v>9411207</v>
          </cell>
        </row>
        <row r="855">
          <cell r="A855" t="str">
            <v>9411208</v>
          </cell>
        </row>
        <row r="856">
          <cell r="A856" t="str">
            <v>9411209</v>
          </cell>
        </row>
        <row r="857">
          <cell r="A857" t="str">
            <v>9411209</v>
          </cell>
        </row>
        <row r="858">
          <cell r="A858" t="str">
            <v>9411210</v>
          </cell>
        </row>
        <row r="859">
          <cell r="A859" t="str">
            <v>9411211</v>
          </cell>
        </row>
        <row r="860">
          <cell r="A860" t="str">
            <v>9411212</v>
          </cell>
        </row>
        <row r="861">
          <cell r="A861" t="str">
            <v>9411213</v>
          </cell>
        </row>
        <row r="862">
          <cell r="A862" t="str">
            <v>9411214</v>
          </cell>
        </row>
        <row r="863">
          <cell r="A863" t="str">
            <v>9411215</v>
          </cell>
        </row>
        <row r="864">
          <cell r="A864" t="str">
            <v>9411216</v>
          </cell>
        </row>
        <row r="865">
          <cell r="A865" t="str">
            <v>9411217</v>
          </cell>
        </row>
        <row r="866">
          <cell r="A866" t="str">
            <v>9411218</v>
          </cell>
        </row>
        <row r="867">
          <cell r="A867" t="str">
            <v>9411219</v>
          </cell>
        </row>
        <row r="868">
          <cell r="A868" t="str">
            <v>9411220</v>
          </cell>
        </row>
        <row r="869">
          <cell r="A869" t="str">
            <v>9411221</v>
          </cell>
        </row>
        <row r="870">
          <cell r="A870" t="str">
            <v>9411222</v>
          </cell>
        </row>
        <row r="871">
          <cell r="A871" t="str">
            <v>9411223</v>
          </cell>
        </row>
        <row r="872">
          <cell r="A872" t="str">
            <v>9411224</v>
          </cell>
        </row>
        <row r="873">
          <cell r="A873" t="str">
            <v>9411225</v>
          </cell>
        </row>
        <row r="874">
          <cell r="A874" t="str">
            <v>9411226</v>
          </cell>
        </row>
        <row r="875">
          <cell r="A875" t="str">
            <v>9411227</v>
          </cell>
        </row>
        <row r="876">
          <cell r="A876" t="str">
            <v>9411228</v>
          </cell>
        </row>
        <row r="877">
          <cell r="A877" t="str">
            <v>9411229</v>
          </cell>
        </row>
        <row r="878">
          <cell r="A878" t="str">
            <v>9411230</v>
          </cell>
        </row>
        <row r="879">
          <cell r="A879" t="str">
            <v>9411234</v>
          </cell>
        </row>
        <row r="880">
          <cell r="A880" t="str">
            <v>9411234</v>
          </cell>
        </row>
        <row r="881">
          <cell r="A881" t="str">
            <v>9411235</v>
          </cell>
        </row>
        <row r="882">
          <cell r="A882" t="str">
            <v>9411236</v>
          </cell>
        </row>
        <row r="883">
          <cell r="A883" t="str">
            <v>9411240</v>
          </cell>
        </row>
        <row r="884">
          <cell r="A884" t="str">
            <v>9411244</v>
          </cell>
        </row>
        <row r="885">
          <cell r="A885" t="str">
            <v>9411242</v>
          </cell>
        </row>
        <row r="886">
          <cell r="A886" t="str">
            <v>9411244</v>
          </cell>
        </row>
        <row r="887">
          <cell r="A887" t="str">
            <v>9411243</v>
          </cell>
        </row>
        <row r="888">
          <cell r="A888" t="str">
            <v>9411248</v>
          </cell>
        </row>
        <row r="889">
          <cell r="A889" t="str">
            <v>9411251</v>
          </cell>
        </row>
        <row r="890">
          <cell r="A890" t="str">
            <v>9411249</v>
          </cell>
        </row>
        <row r="891">
          <cell r="A891" t="str">
            <v>9411246</v>
          </cell>
        </row>
        <row r="892">
          <cell r="A892" t="str">
            <v>9411250</v>
          </cell>
        </row>
        <row r="893">
          <cell r="A893" t="str">
            <v>9411247</v>
          </cell>
        </row>
        <row r="894">
          <cell r="A894" t="str">
            <v>9411258</v>
          </cell>
        </row>
        <row r="895">
          <cell r="A895" t="str">
            <v>9411252</v>
          </cell>
        </row>
        <row r="896">
          <cell r="A896" t="str">
            <v>9411256</v>
          </cell>
        </row>
        <row r="897">
          <cell r="A897" t="str">
            <v>9411259</v>
          </cell>
        </row>
        <row r="898">
          <cell r="A898" t="str">
            <v>9411260</v>
          </cell>
        </row>
        <row r="899">
          <cell r="A899" t="str">
            <v>9411257</v>
          </cell>
        </row>
        <row r="900">
          <cell r="A900" t="str">
            <v>9411261</v>
          </cell>
        </row>
        <row r="901">
          <cell r="A901" t="str">
            <v>9411254</v>
          </cell>
        </row>
        <row r="902">
          <cell r="A902" t="str">
            <v>9411255</v>
          </cell>
        </row>
        <row r="903">
          <cell r="A903" t="str">
            <v>9411263</v>
          </cell>
        </row>
        <row r="904">
          <cell r="A904" t="str">
            <v>9411264</v>
          </cell>
        </row>
        <row r="905">
          <cell r="A905" t="str">
            <v>9411266</v>
          </cell>
        </row>
        <row r="906">
          <cell r="A906" t="str">
            <v>9411265</v>
          </cell>
        </row>
        <row r="907">
          <cell r="A907" t="str">
            <v>9411268</v>
          </cell>
        </row>
        <row r="908">
          <cell r="A908" t="str">
            <v>9411267</v>
          </cell>
        </row>
        <row r="909">
          <cell r="A909" t="str">
            <v>9411262</v>
          </cell>
        </row>
      </sheetData>
      <sheetData sheetId="3">
        <row r="7">
          <cell r="A7" t="str">
            <v>100091</v>
          </cell>
        </row>
        <row r="8">
          <cell r="A8" t="str">
            <v>7300004</v>
          </cell>
        </row>
        <row r="9">
          <cell r="A9" t="str">
            <v>7300008</v>
          </cell>
        </row>
        <row r="10">
          <cell r="A10" t="str">
            <v>7300014</v>
          </cell>
        </row>
        <row r="11">
          <cell r="A11" t="str">
            <v>7300015</v>
          </cell>
        </row>
        <row r="12">
          <cell r="A12" t="str">
            <v>7300016</v>
          </cell>
        </row>
        <row r="13">
          <cell r="A13" t="str">
            <v>7300021</v>
          </cell>
        </row>
        <row r="14">
          <cell r="A14" t="str">
            <v>7300022</v>
          </cell>
        </row>
        <row r="15">
          <cell r="A15" t="str">
            <v>7300030</v>
          </cell>
        </row>
        <row r="16">
          <cell r="A16" t="str">
            <v>7300034</v>
          </cell>
        </row>
        <row r="17">
          <cell r="A17" t="str">
            <v>7300049</v>
          </cell>
        </row>
        <row r="18">
          <cell r="A18" t="str">
            <v>7300050</v>
          </cell>
        </row>
        <row r="19">
          <cell r="A19" t="str">
            <v>7300051</v>
          </cell>
        </row>
        <row r="20">
          <cell r="A20" t="str">
            <v>7300052</v>
          </cell>
        </row>
        <row r="21">
          <cell r="A21" t="str">
            <v>7300053</v>
          </cell>
        </row>
        <row r="22">
          <cell r="A22" t="str">
            <v>7300060</v>
          </cell>
        </row>
        <row r="23">
          <cell r="A23" t="str">
            <v>7300067</v>
          </cell>
        </row>
        <row r="24">
          <cell r="A24" t="str">
            <v>7300068</v>
          </cell>
        </row>
        <row r="25">
          <cell r="A25" t="str">
            <v>7300069</v>
          </cell>
        </row>
        <row r="26">
          <cell r="A26" t="str">
            <v>7310109</v>
          </cell>
        </row>
        <row r="27">
          <cell r="A27" t="str">
            <v>7310168</v>
          </cell>
        </row>
        <row r="28">
          <cell r="A28" t="str">
            <v>7310259</v>
          </cell>
        </row>
        <row r="29">
          <cell r="A29" t="str">
            <v>7310261</v>
          </cell>
        </row>
        <row r="30">
          <cell r="A30" t="str">
            <v>7310279</v>
          </cell>
        </row>
        <row r="31">
          <cell r="A31" t="str">
            <v>7310287</v>
          </cell>
        </row>
        <row r="32">
          <cell r="A32" t="str">
            <v>7310412</v>
          </cell>
        </row>
        <row r="33">
          <cell r="A33" t="str">
            <v>7310413</v>
          </cell>
        </row>
        <row r="34">
          <cell r="A34" t="str">
            <v>7310414</v>
          </cell>
        </row>
        <row r="35">
          <cell r="A35" t="str">
            <v>7310415</v>
          </cell>
        </row>
        <row r="36">
          <cell r="A36" t="str">
            <v>7310416</v>
          </cell>
        </row>
        <row r="37">
          <cell r="A37" t="str">
            <v>7310417</v>
          </cell>
        </row>
        <row r="38">
          <cell r="A38" t="str">
            <v>7310418</v>
          </cell>
        </row>
        <row r="39">
          <cell r="A39" t="str">
            <v>7310419</v>
          </cell>
        </row>
        <row r="40">
          <cell r="A40" t="str">
            <v>7310420</v>
          </cell>
        </row>
        <row r="41">
          <cell r="A41" t="str">
            <v>7310421</v>
          </cell>
        </row>
        <row r="42">
          <cell r="A42" t="str">
            <v>7370168</v>
          </cell>
        </row>
        <row r="43">
          <cell r="A43" t="str">
            <v>7370186</v>
          </cell>
        </row>
        <row r="44">
          <cell r="A44" t="str">
            <v>7370196</v>
          </cell>
        </row>
        <row r="45">
          <cell r="A45" t="str">
            <v>7370209</v>
          </cell>
        </row>
        <row r="46">
          <cell r="A46" t="str">
            <v>7370211</v>
          </cell>
        </row>
        <row r="47">
          <cell r="A47" t="str">
            <v>7370433</v>
          </cell>
        </row>
        <row r="48">
          <cell r="A48" t="str">
            <v>7370470</v>
          </cell>
        </row>
        <row r="49">
          <cell r="A49" t="str">
            <v>7370526</v>
          </cell>
        </row>
        <row r="50">
          <cell r="A50" t="str">
            <v>7370527</v>
          </cell>
        </row>
        <row r="51">
          <cell r="A51" t="str">
            <v>7370557</v>
          </cell>
        </row>
        <row r="52">
          <cell r="A52" t="str">
            <v>7370597</v>
          </cell>
        </row>
        <row r="53">
          <cell r="A53" t="str">
            <v>7370677</v>
          </cell>
        </row>
        <row r="54">
          <cell r="A54" t="str">
            <v>7370746</v>
          </cell>
        </row>
        <row r="55">
          <cell r="A55" t="str">
            <v>7730736</v>
          </cell>
        </row>
        <row r="56">
          <cell r="A56" t="str">
            <v>7730946</v>
          </cell>
        </row>
        <row r="57">
          <cell r="A57" t="str">
            <v>7731035</v>
          </cell>
        </row>
        <row r="58">
          <cell r="A58" t="str">
            <v>7731098</v>
          </cell>
        </row>
        <row r="59">
          <cell r="A59" t="str">
            <v>7731133</v>
          </cell>
        </row>
        <row r="60">
          <cell r="A60" t="str">
            <v>7731149</v>
          </cell>
        </row>
        <row r="61">
          <cell r="A61" t="str">
            <v>7731153</v>
          </cell>
        </row>
        <row r="62">
          <cell r="A62" t="str">
            <v>7731456</v>
          </cell>
        </row>
        <row r="63">
          <cell r="A63" t="str">
            <v>7731458</v>
          </cell>
        </row>
        <row r="64">
          <cell r="A64" t="str">
            <v>7731459</v>
          </cell>
        </row>
        <row r="65">
          <cell r="A65" t="str">
            <v>7731460</v>
          </cell>
        </row>
        <row r="66">
          <cell r="A66" t="str">
            <v>7731461</v>
          </cell>
        </row>
        <row r="67">
          <cell r="A67" t="str">
            <v>7731461</v>
          </cell>
        </row>
        <row r="68">
          <cell r="A68" t="str">
            <v>7731462</v>
          </cell>
        </row>
        <row r="69">
          <cell r="A69" t="str">
            <v>7731463</v>
          </cell>
        </row>
        <row r="70">
          <cell r="A70" t="str">
            <v>7731464</v>
          </cell>
        </row>
        <row r="71">
          <cell r="A71" t="str">
            <v>7731465</v>
          </cell>
        </row>
        <row r="72">
          <cell r="A72" t="str">
            <v>7731466</v>
          </cell>
        </row>
        <row r="73">
          <cell r="A73" t="str">
            <v>7731467</v>
          </cell>
        </row>
        <row r="74">
          <cell r="A74" t="str">
            <v>7731468</v>
          </cell>
        </row>
        <row r="75">
          <cell r="A75" t="str">
            <v>7731468</v>
          </cell>
        </row>
        <row r="76">
          <cell r="A76" t="str">
            <v>7731469</v>
          </cell>
        </row>
        <row r="77">
          <cell r="A77" t="str">
            <v>7731470</v>
          </cell>
        </row>
        <row r="78">
          <cell r="A78" t="str">
            <v>7731471</v>
          </cell>
        </row>
        <row r="79">
          <cell r="A79" t="str">
            <v>7731472</v>
          </cell>
        </row>
        <row r="80">
          <cell r="A80" t="str">
            <v>7731473</v>
          </cell>
        </row>
        <row r="81">
          <cell r="A81" t="str">
            <v>7731474</v>
          </cell>
        </row>
        <row r="82">
          <cell r="A82" t="str">
            <v>7731475</v>
          </cell>
        </row>
        <row r="83">
          <cell r="A83" t="str">
            <v>7731476</v>
          </cell>
        </row>
        <row r="84">
          <cell r="A84" t="str">
            <v>7731476</v>
          </cell>
        </row>
        <row r="85">
          <cell r="A85" t="str">
            <v>7731477</v>
          </cell>
        </row>
        <row r="86">
          <cell r="A86" t="str">
            <v>7731478</v>
          </cell>
        </row>
        <row r="87">
          <cell r="A87" t="str">
            <v>7731479</v>
          </cell>
        </row>
        <row r="88">
          <cell r="A88" t="str">
            <v>7731480</v>
          </cell>
        </row>
        <row r="89">
          <cell r="A89" t="str">
            <v>7731481</v>
          </cell>
        </row>
        <row r="90">
          <cell r="A90" t="str">
            <v>7731481</v>
          </cell>
        </row>
        <row r="91">
          <cell r="A91" t="str">
            <v>7731482</v>
          </cell>
        </row>
        <row r="92">
          <cell r="A92" t="str">
            <v>7731483</v>
          </cell>
        </row>
        <row r="93">
          <cell r="A93" t="str">
            <v>7731484</v>
          </cell>
        </row>
        <row r="94">
          <cell r="A94" t="str">
            <v>7731484</v>
          </cell>
        </row>
        <row r="95">
          <cell r="A95" t="str">
            <v>7731485</v>
          </cell>
        </row>
        <row r="96">
          <cell r="A96" t="str">
            <v>7731486</v>
          </cell>
        </row>
        <row r="97">
          <cell r="A97" t="str">
            <v>7731487</v>
          </cell>
        </row>
        <row r="98">
          <cell r="A98" t="str">
            <v>7731488</v>
          </cell>
        </row>
        <row r="99">
          <cell r="A99" t="str">
            <v>7731489</v>
          </cell>
        </row>
        <row r="100">
          <cell r="A100" t="str">
            <v>7731490</v>
          </cell>
        </row>
        <row r="101">
          <cell r="A101" t="str">
            <v>7731491</v>
          </cell>
        </row>
        <row r="102">
          <cell r="A102" t="str">
            <v>7731492</v>
          </cell>
        </row>
        <row r="103">
          <cell r="A103" t="str">
            <v>7731492</v>
          </cell>
        </row>
        <row r="104">
          <cell r="A104" t="str">
            <v>7731493</v>
          </cell>
        </row>
        <row r="105">
          <cell r="A105" t="str">
            <v>7731494</v>
          </cell>
        </row>
        <row r="106">
          <cell r="A106" t="str">
            <v>7731495</v>
          </cell>
        </row>
        <row r="107">
          <cell r="A107" t="str">
            <v>7731496</v>
          </cell>
        </row>
        <row r="108">
          <cell r="A108" t="str">
            <v>7731497</v>
          </cell>
        </row>
        <row r="109">
          <cell r="A109" t="str">
            <v>7731497</v>
          </cell>
        </row>
        <row r="110">
          <cell r="A110" t="str">
            <v>7731498</v>
          </cell>
        </row>
        <row r="111">
          <cell r="A111" t="str">
            <v>7731498</v>
          </cell>
        </row>
        <row r="112">
          <cell r="A112" t="str">
            <v>7731498</v>
          </cell>
        </row>
        <row r="113">
          <cell r="A113" t="str">
            <v>7731498</v>
          </cell>
        </row>
        <row r="114">
          <cell r="A114" t="str">
            <v>7731498</v>
          </cell>
        </row>
        <row r="115">
          <cell r="A115" t="str">
            <v>7731498</v>
          </cell>
        </row>
        <row r="116">
          <cell r="A116" t="str">
            <v>7731499</v>
          </cell>
        </row>
        <row r="117">
          <cell r="A117" t="str">
            <v>7731500</v>
          </cell>
        </row>
        <row r="118">
          <cell r="A118" t="str">
            <v>7731501</v>
          </cell>
        </row>
        <row r="119">
          <cell r="A119" t="str">
            <v>7731501</v>
          </cell>
        </row>
        <row r="120">
          <cell r="A120" t="str">
            <v>7731502</v>
          </cell>
        </row>
        <row r="121">
          <cell r="A121" t="str">
            <v>7731502</v>
          </cell>
        </row>
        <row r="122">
          <cell r="A122" t="str">
            <v>7731503</v>
          </cell>
        </row>
        <row r="123">
          <cell r="A123" t="str">
            <v>7731503</v>
          </cell>
        </row>
        <row r="124">
          <cell r="A124" t="str">
            <v>7731504</v>
          </cell>
        </row>
        <row r="125">
          <cell r="A125" t="str">
            <v>7731504</v>
          </cell>
        </row>
        <row r="126">
          <cell r="A126" t="str">
            <v>7731505</v>
          </cell>
        </row>
        <row r="127">
          <cell r="A127" t="str">
            <v>7731506</v>
          </cell>
        </row>
        <row r="128">
          <cell r="A128" t="str">
            <v>7731507</v>
          </cell>
        </row>
        <row r="129">
          <cell r="A129" t="str">
            <v>7731507</v>
          </cell>
        </row>
        <row r="130">
          <cell r="A130" t="str">
            <v>7731508</v>
          </cell>
        </row>
        <row r="131">
          <cell r="A131" t="str">
            <v>7731508</v>
          </cell>
        </row>
        <row r="132">
          <cell r="A132" t="str">
            <v>7731509</v>
          </cell>
        </row>
        <row r="133">
          <cell r="A133" t="str">
            <v>7731513</v>
          </cell>
        </row>
        <row r="134">
          <cell r="A134" t="str">
            <v>7731514</v>
          </cell>
        </row>
        <row r="135">
          <cell r="A135" t="str">
            <v>7731515</v>
          </cell>
        </row>
        <row r="136">
          <cell r="A136" t="str">
            <v>7731516</v>
          </cell>
        </row>
        <row r="137">
          <cell r="A137" t="str">
            <v>7731517</v>
          </cell>
        </row>
        <row r="138">
          <cell r="A138" t="str">
            <v>7731518</v>
          </cell>
        </row>
        <row r="139">
          <cell r="A139" t="str">
            <v>7731519</v>
          </cell>
        </row>
        <row r="140">
          <cell r="A140" t="str">
            <v>7731520</v>
          </cell>
        </row>
        <row r="141">
          <cell r="A141" t="str">
            <v>7731521</v>
          </cell>
        </row>
        <row r="142">
          <cell r="A142" t="str">
            <v>7731522</v>
          </cell>
        </row>
        <row r="143">
          <cell r="A143" t="str">
            <v>7731523</v>
          </cell>
        </row>
        <row r="144">
          <cell r="A144" t="str">
            <v>7731524</v>
          </cell>
        </row>
        <row r="145">
          <cell r="A145" t="str">
            <v>7731525</v>
          </cell>
        </row>
        <row r="146">
          <cell r="A146" t="str">
            <v>7731526</v>
          </cell>
        </row>
        <row r="147">
          <cell r="A147" t="str">
            <v>7731527</v>
          </cell>
        </row>
        <row r="148">
          <cell r="A148" t="str">
            <v>7731528</v>
          </cell>
        </row>
        <row r="149">
          <cell r="A149" t="str">
            <v>7731529</v>
          </cell>
        </row>
        <row r="150">
          <cell r="A150" t="str">
            <v>7731530</v>
          </cell>
        </row>
        <row r="151">
          <cell r="A151" t="str">
            <v>7731531</v>
          </cell>
        </row>
        <row r="152">
          <cell r="A152" t="str">
            <v>7731532</v>
          </cell>
        </row>
        <row r="153">
          <cell r="A153" t="str">
            <v>7731533</v>
          </cell>
        </row>
        <row r="154">
          <cell r="A154" t="str">
            <v>7731534</v>
          </cell>
        </row>
        <row r="155">
          <cell r="A155" t="str">
            <v>7731534</v>
          </cell>
        </row>
        <row r="156">
          <cell r="A156" t="str">
            <v>7731535</v>
          </cell>
        </row>
        <row r="157">
          <cell r="A157" t="str">
            <v>7731536</v>
          </cell>
        </row>
        <row r="158">
          <cell r="A158" t="str">
            <v>7731537</v>
          </cell>
        </row>
        <row r="159">
          <cell r="A159" t="str">
            <v>7731538</v>
          </cell>
        </row>
        <row r="160">
          <cell r="A160" t="str">
            <v>7731539</v>
          </cell>
        </row>
        <row r="161">
          <cell r="A161" t="str">
            <v>7731540</v>
          </cell>
        </row>
        <row r="162">
          <cell r="A162" t="str">
            <v>7731541</v>
          </cell>
        </row>
        <row r="163">
          <cell r="A163" t="str">
            <v>7731542</v>
          </cell>
        </row>
        <row r="164">
          <cell r="A164" t="str">
            <v>7731543</v>
          </cell>
        </row>
        <row r="165">
          <cell r="A165" t="str">
            <v>7731544</v>
          </cell>
        </row>
        <row r="166">
          <cell r="A166" t="str">
            <v>7731545</v>
          </cell>
        </row>
        <row r="167">
          <cell r="A167" t="str">
            <v>7731546</v>
          </cell>
        </row>
        <row r="168">
          <cell r="A168" t="str">
            <v>7731547</v>
          </cell>
        </row>
        <row r="169">
          <cell r="A169" t="str">
            <v>7731548</v>
          </cell>
        </row>
        <row r="170">
          <cell r="A170" t="str">
            <v>7731549</v>
          </cell>
        </row>
        <row r="171">
          <cell r="A171" t="str">
            <v>7731549</v>
          </cell>
        </row>
        <row r="172">
          <cell r="A172" t="str">
            <v>7731549</v>
          </cell>
        </row>
        <row r="173">
          <cell r="A173" t="str">
            <v>7731550</v>
          </cell>
        </row>
        <row r="174">
          <cell r="A174" t="str">
            <v>7731551</v>
          </cell>
        </row>
        <row r="175">
          <cell r="A175" t="str">
            <v>7731552</v>
          </cell>
        </row>
        <row r="176">
          <cell r="A176" t="str">
            <v>7731553</v>
          </cell>
        </row>
        <row r="177">
          <cell r="A177" t="str">
            <v>7731554</v>
          </cell>
        </row>
        <row r="178">
          <cell r="A178" t="str">
            <v>7731555</v>
          </cell>
        </row>
        <row r="179">
          <cell r="A179" t="str">
            <v>7731556</v>
          </cell>
        </row>
        <row r="180">
          <cell r="A180" t="str">
            <v>7731557</v>
          </cell>
        </row>
        <row r="181">
          <cell r="A181" t="str">
            <v>7731558</v>
          </cell>
        </row>
        <row r="182">
          <cell r="A182" t="str">
            <v>7731559</v>
          </cell>
        </row>
        <row r="183">
          <cell r="A183" t="str">
            <v>7731560</v>
          </cell>
        </row>
        <row r="184">
          <cell r="A184" t="str">
            <v>7731561</v>
          </cell>
        </row>
        <row r="185">
          <cell r="A185" t="str">
            <v>7731562</v>
          </cell>
        </row>
        <row r="186">
          <cell r="A186" t="str">
            <v>7731563</v>
          </cell>
        </row>
        <row r="187">
          <cell r="A187" t="str">
            <v>7731564</v>
          </cell>
        </row>
        <row r="188">
          <cell r="A188" t="str">
            <v>7731565</v>
          </cell>
        </row>
        <row r="189">
          <cell r="A189" t="str">
            <v>7731566</v>
          </cell>
        </row>
        <row r="190">
          <cell r="A190" t="str">
            <v>7731567</v>
          </cell>
        </row>
        <row r="191">
          <cell r="A191" t="str">
            <v>7731568</v>
          </cell>
        </row>
        <row r="192">
          <cell r="A192" t="str">
            <v>7731569</v>
          </cell>
        </row>
        <row r="193">
          <cell r="A193" t="str">
            <v>7731570</v>
          </cell>
        </row>
        <row r="194">
          <cell r="A194" t="str">
            <v>7731571</v>
          </cell>
        </row>
        <row r="195">
          <cell r="A195" t="str">
            <v>7731572</v>
          </cell>
        </row>
        <row r="196">
          <cell r="A196" t="str">
            <v>7731573</v>
          </cell>
        </row>
        <row r="197">
          <cell r="A197" t="str">
            <v>7731574</v>
          </cell>
        </row>
        <row r="198">
          <cell r="A198" t="str">
            <v>7731575</v>
          </cell>
        </row>
        <row r="199">
          <cell r="A199" t="str">
            <v>7731576</v>
          </cell>
        </row>
        <row r="200">
          <cell r="A200" t="str">
            <v>7731577</v>
          </cell>
        </row>
        <row r="201">
          <cell r="A201" t="str">
            <v>7731578</v>
          </cell>
        </row>
        <row r="202">
          <cell r="A202" t="str">
            <v>7731579</v>
          </cell>
        </row>
        <row r="203">
          <cell r="A203" t="str">
            <v>7731580</v>
          </cell>
        </row>
        <row r="204">
          <cell r="A204" t="str">
            <v>7731581</v>
          </cell>
        </row>
        <row r="205">
          <cell r="A205" t="str">
            <v>7731582</v>
          </cell>
        </row>
        <row r="206">
          <cell r="A206" t="str">
            <v>7731583</v>
          </cell>
        </row>
        <row r="207">
          <cell r="A207" t="str">
            <v>7731584</v>
          </cell>
        </row>
        <row r="208">
          <cell r="A208" t="str">
            <v>7731585</v>
          </cell>
        </row>
        <row r="209">
          <cell r="A209" t="str">
            <v>7731586</v>
          </cell>
        </row>
        <row r="210">
          <cell r="A210" t="str">
            <v>7731587</v>
          </cell>
        </row>
        <row r="211">
          <cell r="A211" t="str">
            <v>7731588</v>
          </cell>
        </row>
        <row r="212">
          <cell r="A212" t="str">
            <v>7731589</v>
          </cell>
        </row>
        <row r="213">
          <cell r="A213" t="str">
            <v>7731590</v>
          </cell>
        </row>
        <row r="214">
          <cell r="A214" t="str">
            <v>7731591</v>
          </cell>
        </row>
        <row r="215">
          <cell r="A215" t="str">
            <v>7731592</v>
          </cell>
        </row>
        <row r="216">
          <cell r="A216" t="str">
            <v>7731593</v>
          </cell>
        </row>
        <row r="217">
          <cell r="A217" t="str">
            <v>7731594</v>
          </cell>
        </row>
        <row r="218">
          <cell r="A218" t="str">
            <v>7731595</v>
          </cell>
        </row>
        <row r="219">
          <cell r="A219" t="str">
            <v>7731596</v>
          </cell>
        </row>
        <row r="220">
          <cell r="A220" t="str">
            <v>7731597</v>
          </cell>
        </row>
        <row r="221">
          <cell r="A221" t="str">
            <v>7731598</v>
          </cell>
        </row>
        <row r="222">
          <cell r="A222" t="str">
            <v>7731599</v>
          </cell>
        </row>
        <row r="223">
          <cell r="A223" t="str">
            <v>7731600</v>
          </cell>
        </row>
        <row r="224">
          <cell r="A224" t="str">
            <v>7731601</v>
          </cell>
        </row>
        <row r="225">
          <cell r="A225" t="str">
            <v>7731603</v>
          </cell>
        </row>
        <row r="226">
          <cell r="A226" t="str">
            <v>7731604</v>
          </cell>
        </row>
        <row r="227">
          <cell r="A227" t="str">
            <v>7731605</v>
          </cell>
        </row>
        <row r="228">
          <cell r="A228" t="str">
            <v>7731606</v>
          </cell>
        </row>
        <row r="229">
          <cell r="A229" t="str">
            <v>7731606</v>
          </cell>
        </row>
        <row r="230">
          <cell r="A230" t="str">
            <v>7731607</v>
          </cell>
        </row>
        <row r="231">
          <cell r="A231" t="str">
            <v>7731608</v>
          </cell>
        </row>
        <row r="232">
          <cell r="A232" t="str">
            <v>7731609</v>
          </cell>
        </row>
        <row r="233">
          <cell r="A233" t="str">
            <v>7731610</v>
          </cell>
        </row>
        <row r="234">
          <cell r="A234" t="str">
            <v>7731611</v>
          </cell>
        </row>
        <row r="235">
          <cell r="A235" t="str">
            <v>7731612</v>
          </cell>
        </row>
        <row r="236">
          <cell r="A236" t="str">
            <v>7731613</v>
          </cell>
        </row>
        <row r="237">
          <cell r="A237" t="str">
            <v>7731614</v>
          </cell>
        </row>
        <row r="238">
          <cell r="A238" t="str">
            <v>7731615</v>
          </cell>
        </row>
        <row r="239">
          <cell r="A239" t="str">
            <v>7731616</v>
          </cell>
        </row>
        <row r="240">
          <cell r="A240" t="str">
            <v>7731617</v>
          </cell>
        </row>
        <row r="241">
          <cell r="A241" t="str">
            <v>7731618</v>
          </cell>
        </row>
        <row r="242">
          <cell r="A242" t="str">
            <v>7731619</v>
          </cell>
        </row>
        <row r="243">
          <cell r="A243" t="str">
            <v>7731620</v>
          </cell>
        </row>
        <row r="244">
          <cell r="A244" t="str">
            <v>7731621</v>
          </cell>
        </row>
        <row r="245">
          <cell r="A245" t="str">
            <v>7731622</v>
          </cell>
        </row>
        <row r="246">
          <cell r="A246" t="str">
            <v>7731623</v>
          </cell>
        </row>
        <row r="247">
          <cell r="A247" t="str">
            <v>7731624</v>
          </cell>
        </row>
        <row r="248">
          <cell r="A248" t="str">
            <v>7731625</v>
          </cell>
        </row>
        <row r="249">
          <cell r="A249" t="str">
            <v>7731626</v>
          </cell>
        </row>
        <row r="250">
          <cell r="A250" t="str">
            <v>7731627</v>
          </cell>
        </row>
        <row r="251">
          <cell r="A251" t="str">
            <v>7731628</v>
          </cell>
        </row>
        <row r="252">
          <cell r="A252" t="str">
            <v>7731629</v>
          </cell>
        </row>
        <row r="253">
          <cell r="A253" t="str">
            <v>7731630</v>
          </cell>
        </row>
        <row r="254">
          <cell r="A254" t="str">
            <v>7731631</v>
          </cell>
        </row>
        <row r="255">
          <cell r="A255" t="str">
            <v>7731632</v>
          </cell>
        </row>
        <row r="256">
          <cell r="A256" t="str">
            <v>7731633</v>
          </cell>
        </row>
        <row r="257">
          <cell r="A257" t="str">
            <v>7731634</v>
          </cell>
        </row>
        <row r="258">
          <cell r="A258" t="str">
            <v>7731635</v>
          </cell>
        </row>
        <row r="259">
          <cell r="A259" t="str">
            <v>7731636</v>
          </cell>
        </row>
        <row r="260">
          <cell r="A260" t="str">
            <v>7731637</v>
          </cell>
        </row>
        <row r="261">
          <cell r="A261" t="str">
            <v>7731638</v>
          </cell>
        </row>
        <row r="262">
          <cell r="A262" t="str">
            <v>7731639</v>
          </cell>
        </row>
        <row r="263">
          <cell r="A263" t="str">
            <v>7731640</v>
          </cell>
        </row>
        <row r="264">
          <cell r="A264" t="str">
            <v>7731641</v>
          </cell>
        </row>
        <row r="265">
          <cell r="A265" t="str">
            <v>7731642</v>
          </cell>
        </row>
        <row r="266">
          <cell r="A266" t="str">
            <v>7731642</v>
          </cell>
        </row>
        <row r="267">
          <cell r="A267" t="str">
            <v>7731643</v>
          </cell>
        </row>
        <row r="268">
          <cell r="A268" t="str">
            <v>7731643</v>
          </cell>
        </row>
        <row r="269">
          <cell r="A269" t="str">
            <v>7731644</v>
          </cell>
        </row>
        <row r="270">
          <cell r="A270" t="str">
            <v>7731645</v>
          </cell>
        </row>
        <row r="271">
          <cell r="A271" t="str">
            <v>7731645</v>
          </cell>
        </row>
        <row r="272">
          <cell r="A272" t="str">
            <v>7731647</v>
          </cell>
        </row>
        <row r="273">
          <cell r="A273" t="str">
            <v>7731648</v>
          </cell>
        </row>
        <row r="274">
          <cell r="A274" t="str">
            <v>7731651</v>
          </cell>
        </row>
        <row r="275">
          <cell r="A275" t="str">
            <v>7731652</v>
          </cell>
        </row>
        <row r="276">
          <cell r="A276" t="str">
            <v>7731653</v>
          </cell>
        </row>
        <row r="277">
          <cell r="A277" t="str">
            <v>7731654</v>
          </cell>
        </row>
        <row r="278">
          <cell r="A278" t="str">
            <v>7731655</v>
          </cell>
        </row>
        <row r="279">
          <cell r="A279" t="str">
            <v>7731656</v>
          </cell>
        </row>
        <row r="280">
          <cell r="A280" t="str">
            <v>7731657</v>
          </cell>
        </row>
        <row r="281">
          <cell r="A281" t="str">
            <v>7731658</v>
          </cell>
        </row>
        <row r="282">
          <cell r="A282" t="str">
            <v>7731659</v>
          </cell>
        </row>
        <row r="283">
          <cell r="A283" t="str">
            <v>7731659</v>
          </cell>
        </row>
        <row r="284">
          <cell r="A284" t="str">
            <v>7731660</v>
          </cell>
        </row>
        <row r="285">
          <cell r="A285" t="str">
            <v>7731661</v>
          </cell>
        </row>
        <row r="286">
          <cell r="A286" t="str">
            <v>7731662</v>
          </cell>
        </row>
        <row r="287">
          <cell r="A287" t="str">
            <v>7731663</v>
          </cell>
        </row>
        <row r="288">
          <cell r="A288" t="str">
            <v>7731664</v>
          </cell>
        </row>
        <row r="289">
          <cell r="A289" t="str">
            <v>7731665</v>
          </cell>
        </row>
        <row r="290">
          <cell r="A290" t="str">
            <v>7731666</v>
          </cell>
        </row>
        <row r="291">
          <cell r="A291" t="str">
            <v>7731667</v>
          </cell>
        </row>
        <row r="292">
          <cell r="A292" t="str">
            <v>7731668</v>
          </cell>
        </row>
        <row r="293">
          <cell r="A293" t="str">
            <v>7731669</v>
          </cell>
        </row>
        <row r="294">
          <cell r="A294" t="str">
            <v>7731669</v>
          </cell>
        </row>
        <row r="295">
          <cell r="A295" t="str">
            <v>7731669</v>
          </cell>
        </row>
        <row r="296">
          <cell r="A296" t="str">
            <v>7731670</v>
          </cell>
        </row>
        <row r="297">
          <cell r="A297" t="str">
            <v>7731670</v>
          </cell>
        </row>
        <row r="298">
          <cell r="A298" t="str">
            <v>7731670</v>
          </cell>
        </row>
        <row r="299">
          <cell r="A299" t="str">
            <v>7731671</v>
          </cell>
        </row>
        <row r="300">
          <cell r="A300" t="str">
            <v>7731671</v>
          </cell>
        </row>
        <row r="301">
          <cell r="A301" t="str">
            <v>7731671</v>
          </cell>
        </row>
        <row r="302">
          <cell r="A302" t="str">
            <v>7731671</v>
          </cell>
        </row>
        <row r="303">
          <cell r="A303" t="str">
            <v>7731672</v>
          </cell>
        </row>
        <row r="304">
          <cell r="A304" t="str">
            <v>7731673</v>
          </cell>
        </row>
        <row r="305">
          <cell r="A305" t="str">
            <v>7731673</v>
          </cell>
        </row>
        <row r="306">
          <cell r="A306" t="str">
            <v>7731674</v>
          </cell>
        </row>
        <row r="307">
          <cell r="A307" t="str">
            <v>7731675</v>
          </cell>
        </row>
        <row r="308">
          <cell r="A308" t="str">
            <v>7731676</v>
          </cell>
        </row>
        <row r="309">
          <cell r="A309" t="str">
            <v>7731677</v>
          </cell>
        </row>
        <row r="310">
          <cell r="A310" t="str">
            <v>7731678</v>
          </cell>
        </row>
        <row r="311">
          <cell r="A311" t="str">
            <v>7731679</v>
          </cell>
        </row>
        <row r="312">
          <cell r="A312" t="str">
            <v>7731680</v>
          </cell>
        </row>
        <row r="313">
          <cell r="A313" t="str">
            <v>7731681</v>
          </cell>
        </row>
        <row r="314">
          <cell r="A314" t="str">
            <v>7731682</v>
          </cell>
        </row>
        <row r="315">
          <cell r="A315" t="str">
            <v>7731683</v>
          </cell>
        </row>
        <row r="316">
          <cell r="A316" t="str">
            <v>7731684</v>
          </cell>
        </row>
        <row r="317">
          <cell r="A317" t="str">
            <v>7731685</v>
          </cell>
        </row>
        <row r="318">
          <cell r="A318" t="str">
            <v>7731686</v>
          </cell>
        </row>
        <row r="319">
          <cell r="A319" t="str">
            <v>7731687</v>
          </cell>
        </row>
        <row r="320">
          <cell r="A320" t="str">
            <v>7731688</v>
          </cell>
        </row>
        <row r="321">
          <cell r="A321" t="str">
            <v>7731689</v>
          </cell>
        </row>
        <row r="322">
          <cell r="A322" t="str">
            <v>7731690</v>
          </cell>
        </row>
        <row r="323">
          <cell r="A323" t="str">
            <v>7731691</v>
          </cell>
        </row>
        <row r="324">
          <cell r="A324" t="str">
            <v>7731692</v>
          </cell>
        </row>
        <row r="325">
          <cell r="A325" t="str">
            <v>7731693</v>
          </cell>
        </row>
        <row r="326">
          <cell r="A326" t="str">
            <v>7731694</v>
          </cell>
        </row>
        <row r="327">
          <cell r="A327" t="str">
            <v>7731695</v>
          </cell>
        </row>
        <row r="328">
          <cell r="A328" t="str">
            <v>7731695</v>
          </cell>
        </row>
        <row r="329">
          <cell r="A329" t="str">
            <v>7731696</v>
          </cell>
        </row>
        <row r="330">
          <cell r="A330" t="str">
            <v>7731696</v>
          </cell>
        </row>
        <row r="331">
          <cell r="A331" t="str">
            <v>7731697</v>
          </cell>
        </row>
        <row r="332">
          <cell r="A332" t="str">
            <v>7731698</v>
          </cell>
        </row>
        <row r="333">
          <cell r="A333" t="str">
            <v>7731699</v>
          </cell>
        </row>
        <row r="334">
          <cell r="A334" t="str">
            <v>7731700</v>
          </cell>
        </row>
        <row r="335">
          <cell r="A335" t="str">
            <v>7731701</v>
          </cell>
        </row>
        <row r="336">
          <cell r="A336" t="str">
            <v>7731702</v>
          </cell>
        </row>
        <row r="337">
          <cell r="A337" t="str">
            <v>7731703</v>
          </cell>
        </row>
        <row r="338">
          <cell r="A338" t="str">
            <v>7731704</v>
          </cell>
        </row>
        <row r="339">
          <cell r="A339" t="str">
            <v>7731705</v>
          </cell>
        </row>
        <row r="340">
          <cell r="A340" t="str">
            <v>7731706</v>
          </cell>
        </row>
        <row r="341">
          <cell r="A341" t="str">
            <v>7731707</v>
          </cell>
        </row>
        <row r="342">
          <cell r="A342" t="str">
            <v>7731707</v>
          </cell>
        </row>
        <row r="343">
          <cell r="A343" t="str">
            <v>7731708</v>
          </cell>
        </row>
        <row r="344">
          <cell r="A344" t="str">
            <v>7731709</v>
          </cell>
        </row>
        <row r="345">
          <cell r="A345" t="str">
            <v>7731710</v>
          </cell>
        </row>
        <row r="346">
          <cell r="A346" t="str">
            <v>7731711</v>
          </cell>
        </row>
        <row r="347">
          <cell r="A347" t="str">
            <v>7731712</v>
          </cell>
        </row>
        <row r="348">
          <cell r="A348" t="str">
            <v>7731712</v>
          </cell>
        </row>
        <row r="349">
          <cell r="A349" t="str">
            <v>7731713</v>
          </cell>
        </row>
        <row r="350">
          <cell r="A350" t="str">
            <v>7731714</v>
          </cell>
        </row>
        <row r="351">
          <cell r="A351" t="str">
            <v>7731715</v>
          </cell>
        </row>
        <row r="352">
          <cell r="A352" t="str">
            <v>7731716</v>
          </cell>
        </row>
        <row r="353">
          <cell r="A353" t="str">
            <v>7731717</v>
          </cell>
        </row>
        <row r="354">
          <cell r="A354" t="str">
            <v>7731718</v>
          </cell>
        </row>
        <row r="355">
          <cell r="A355" t="str">
            <v>7731719</v>
          </cell>
        </row>
        <row r="356">
          <cell r="A356" t="str">
            <v>7731719</v>
          </cell>
        </row>
        <row r="357">
          <cell r="A357" t="str">
            <v>7731720</v>
          </cell>
        </row>
        <row r="358">
          <cell r="A358" t="str">
            <v>7731721</v>
          </cell>
        </row>
        <row r="359">
          <cell r="A359" t="str">
            <v>7731722</v>
          </cell>
        </row>
        <row r="360">
          <cell r="A360" t="str">
            <v>7731723</v>
          </cell>
        </row>
        <row r="361">
          <cell r="A361" t="str">
            <v>7731723</v>
          </cell>
        </row>
        <row r="362">
          <cell r="A362" t="str">
            <v>7731724</v>
          </cell>
        </row>
        <row r="363">
          <cell r="A363" t="str">
            <v>773204</v>
          </cell>
        </row>
        <row r="364">
          <cell r="A364" t="str">
            <v>773386</v>
          </cell>
        </row>
        <row r="365">
          <cell r="A365" t="str">
            <v>773387</v>
          </cell>
        </row>
        <row r="366">
          <cell r="A366" t="str">
            <v>773388</v>
          </cell>
        </row>
        <row r="367">
          <cell r="A367" t="str">
            <v>773389</v>
          </cell>
        </row>
        <row r="368">
          <cell r="A368" t="str">
            <v>773390</v>
          </cell>
        </row>
        <row r="369">
          <cell r="A369" t="str">
            <v>773391</v>
          </cell>
        </row>
        <row r="370">
          <cell r="A370" t="str">
            <v>773392</v>
          </cell>
        </row>
        <row r="371">
          <cell r="A371" t="str">
            <v>773393</v>
          </cell>
        </row>
        <row r="372">
          <cell r="A372" t="str">
            <v>773394</v>
          </cell>
        </row>
        <row r="373">
          <cell r="A373" t="str">
            <v>773395</v>
          </cell>
        </row>
        <row r="374">
          <cell r="A374" t="str">
            <v>773396</v>
          </cell>
        </row>
        <row r="375">
          <cell r="A375" t="str">
            <v>773397</v>
          </cell>
        </row>
        <row r="376">
          <cell r="A376" t="str">
            <v>773398</v>
          </cell>
        </row>
        <row r="377">
          <cell r="A377" t="str">
            <v>773398</v>
          </cell>
        </row>
        <row r="378">
          <cell r="A378" t="str">
            <v>773398</v>
          </cell>
        </row>
        <row r="379">
          <cell r="A379" t="str">
            <v>773399</v>
          </cell>
        </row>
        <row r="380">
          <cell r="A380" t="str">
            <v>773400</v>
          </cell>
        </row>
        <row r="381">
          <cell r="A381" t="str">
            <v>773401</v>
          </cell>
        </row>
        <row r="382">
          <cell r="A382" t="str">
            <v>773402</v>
          </cell>
        </row>
        <row r="383">
          <cell r="A383" t="str">
            <v>773403</v>
          </cell>
        </row>
        <row r="384">
          <cell r="A384" t="str">
            <v>773404</v>
          </cell>
        </row>
        <row r="385">
          <cell r="A385" t="str">
            <v>773405</v>
          </cell>
        </row>
        <row r="386">
          <cell r="A386" t="str">
            <v>773406</v>
          </cell>
        </row>
        <row r="387">
          <cell r="A387" t="str">
            <v>773407</v>
          </cell>
        </row>
        <row r="388">
          <cell r="A388" t="str">
            <v>773408</v>
          </cell>
        </row>
        <row r="389">
          <cell r="A389" t="str">
            <v>773409</v>
          </cell>
        </row>
        <row r="390">
          <cell r="A390" t="str">
            <v>773410</v>
          </cell>
        </row>
        <row r="391">
          <cell r="A391" t="str">
            <v>773411</v>
          </cell>
        </row>
        <row r="392">
          <cell r="A392" t="str">
            <v>773412</v>
          </cell>
        </row>
        <row r="393">
          <cell r="A393" t="str">
            <v>773413</v>
          </cell>
        </row>
        <row r="394">
          <cell r="A394" t="str">
            <v>773414</v>
          </cell>
        </row>
        <row r="395">
          <cell r="A395" t="str">
            <v>773415</v>
          </cell>
        </row>
        <row r="396">
          <cell r="A396" t="str">
            <v>773416</v>
          </cell>
        </row>
        <row r="397">
          <cell r="A397" t="str">
            <v>773417</v>
          </cell>
        </row>
        <row r="398">
          <cell r="A398" t="str">
            <v>773418</v>
          </cell>
        </row>
        <row r="399">
          <cell r="A399" t="str">
            <v>773419</v>
          </cell>
        </row>
        <row r="400">
          <cell r="A400" t="str">
            <v>773420</v>
          </cell>
        </row>
        <row r="401">
          <cell r="A401" t="str">
            <v>773421</v>
          </cell>
        </row>
        <row r="402">
          <cell r="A402" t="str">
            <v>773422</v>
          </cell>
        </row>
        <row r="403">
          <cell r="A403" t="str">
            <v>773423</v>
          </cell>
        </row>
        <row r="404">
          <cell r="A404" t="str">
            <v>773678</v>
          </cell>
        </row>
        <row r="405">
          <cell r="A405" t="str">
            <v>773679</v>
          </cell>
        </row>
        <row r="406">
          <cell r="A406" t="str">
            <v>773680</v>
          </cell>
        </row>
        <row r="407">
          <cell r="A407" t="str">
            <v>773681</v>
          </cell>
        </row>
        <row r="408">
          <cell r="A408" t="str">
            <v>773682</v>
          </cell>
        </row>
        <row r="409">
          <cell r="A409" t="str">
            <v>773683</v>
          </cell>
        </row>
        <row r="410">
          <cell r="A410" t="str">
            <v>773684</v>
          </cell>
        </row>
        <row r="411">
          <cell r="A411" t="str">
            <v>773685</v>
          </cell>
        </row>
        <row r="412">
          <cell r="A412" t="str">
            <v>773686</v>
          </cell>
        </row>
        <row r="413">
          <cell r="A413" t="str">
            <v>773687</v>
          </cell>
        </row>
        <row r="414">
          <cell r="A414" t="str">
            <v>773688</v>
          </cell>
        </row>
        <row r="415">
          <cell r="A415" t="str">
            <v>773689</v>
          </cell>
        </row>
        <row r="416">
          <cell r="A416" t="str">
            <v>773690</v>
          </cell>
        </row>
        <row r="417">
          <cell r="A417" t="str">
            <v>773691</v>
          </cell>
        </row>
        <row r="418">
          <cell r="A418" t="str">
            <v>773692</v>
          </cell>
        </row>
        <row r="419">
          <cell r="A419" t="str">
            <v>773693</v>
          </cell>
        </row>
        <row r="420">
          <cell r="A420" t="str">
            <v>773694</v>
          </cell>
        </row>
        <row r="421">
          <cell r="A421" t="str">
            <v>773695</v>
          </cell>
        </row>
        <row r="422">
          <cell r="A422" t="str">
            <v>773695</v>
          </cell>
        </row>
        <row r="423">
          <cell r="A423" t="str">
            <v>773696</v>
          </cell>
        </row>
        <row r="424">
          <cell r="A424" t="str">
            <v>773697</v>
          </cell>
        </row>
        <row r="425">
          <cell r="A425" t="str">
            <v>773698</v>
          </cell>
        </row>
        <row r="426">
          <cell r="A426" t="str">
            <v>773699</v>
          </cell>
        </row>
        <row r="427">
          <cell r="A427" t="str">
            <v>773700</v>
          </cell>
        </row>
        <row r="428">
          <cell r="A428" t="str">
            <v>773701</v>
          </cell>
        </row>
        <row r="429">
          <cell r="A429" t="str">
            <v>773702</v>
          </cell>
        </row>
        <row r="430">
          <cell r="A430" t="str">
            <v>773703</v>
          </cell>
        </row>
        <row r="431">
          <cell r="A431" t="str">
            <v>773704</v>
          </cell>
        </row>
        <row r="432">
          <cell r="A432" t="str">
            <v>773705</v>
          </cell>
        </row>
        <row r="433">
          <cell r="A433" t="str">
            <v>773706</v>
          </cell>
        </row>
        <row r="434">
          <cell r="A434" t="str">
            <v>773707</v>
          </cell>
        </row>
        <row r="435">
          <cell r="A435" t="str">
            <v>773708</v>
          </cell>
        </row>
        <row r="436">
          <cell r="A436" t="str">
            <v>773709</v>
          </cell>
        </row>
        <row r="437">
          <cell r="A437" t="str">
            <v>773710</v>
          </cell>
        </row>
        <row r="438">
          <cell r="A438" t="str">
            <v>773711</v>
          </cell>
        </row>
        <row r="439">
          <cell r="A439" t="str">
            <v>773712</v>
          </cell>
        </row>
        <row r="440">
          <cell r="A440" t="str">
            <v>773713</v>
          </cell>
        </row>
        <row r="441">
          <cell r="A441" t="str">
            <v>773714</v>
          </cell>
        </row>
        <row r="442">
          <cell r="A442" t="str">
            <v>773715</v>
          </cell>
        </row>
        <row r="443">
          <cell r="A443" t="str">
            <v>773716</v>
          </cell>
        </row>
        <row r="444">
          <cell r="A444" t="str">
            <v>773717</v>
          </cell>
        </row>
        <row r="445">
          <cell r="A445" t="str">
            <v>773718</v>
          </cell>
        </row>
        <row r="446">
          <cell r="A446" t="str">
            <v>773719</v>
          </cell>
        </row>
        <row r="447">
          <cell r="A447" t="str">
            <v>773720</v>
          </cell>
        </row>
        <row r="448">
          <cell r="A448" t="str">
            <v>773721</v>
          </cell>
        </row>
        <row r="449">
          <cell r="A449" t="str">
            <v>773722</v>
          </cell>
        </row>
        <row r="450">
          <cell r="A450" t="str">
            <v>773723</v>
          </cell>
        </row>
        <row r="451">
          <cell r="A451" t="str">
            <v>773724</v>
          </cell>
        </row>
        <row r="452">
          <cell r="A452" t="str">
            <v>773725</v>
          </cell>
        </row>
        <row r="453">
          <cell r="A453" t="str">
            <v>773726</v>
          </cell>
        </row>
        <row r="454">
          <cell r="A454" t="str">
            <v>773727</v>
          </cell>
        </row>
        <row r="455">
          <cell r="A455" t="str">
            <v>773728</v>
          </cell>
        </row>
        <row r="456">
          <cell r="A456" t="str">
            <v>773729</v>
          </cell>
        </row>
        <row r="457">
          <cell r="A457" t="str">
            <v>773729</v>
          </cell>
        </row>
        <row r="458">
          <cell r="A458" t="str">
            <v>773730</v>
          </cell>
        </row>
        <row r="459">
          <cell r="A459" t="str">
            <v>773731</v>
          </cell>
        </row>
        <row r="460">
          <cell r="A460" t="str">
            <v>773732</v>
          </cell>
        </row>
        <row r="461">
          <cell r="A461" t="str">
            <v>773733</v>
          </cell>
        </row>
        <row r="462">
          <cell r="A462" t="str">
            <v>773734</v>
          </cell>
        </row>
        <row r="463">
          <cell r="A463" t="str">
            <v>773735</v>
          </cell>
        </row>
        <row r="464">
          <cell r="A464" t="str">
            <v>773736</v>
          </cell>
        </row>
        <row r="465">
          <cell r="A465" t="str">
            <v>773737</v>
          </cell>
        </row>
        <row r="466">
          <cell r="A466" t="str">
            <v>773738</v>
          </cell>
        </row>
        <row r="467">
          <cell r="A467" t="str">
            <v>773739</v>
          </cell>
        </row>
        <row r="468">
          <cell r="A468" t="str">
            <v>773739</v>
          </cell>
        </row>
        <row r="469">
          <cell r="A469" t="str">
            <v>773740</v>
          </cell>
        </row>
        <row r="470">
          <cell r="A470" t="str">
            <v>773740</v>
          </cell>
        </row>
        <row r="471">
          <cell r="A471" t="str">
            <v>773740</v>
          </cell>
        </row>
        <row r="472">
          <cell r="A472" t="str">
            <v>773741</v>
          </cell>
        </row>
        <row r="473">
          <cell r="A473" t="str">
            <v>773742</v>
          </cell>
        </row>
        <row r="474">
          <cell r="A474" t="str">
            <v>773742</v>
          </cell>
        </row>
        <row r="475">
          <cell r="A475" t="str">
            <v>773743</v>
          </cell>
        </row>
        <row r="476">
          <cell r="A476" t="str">
            <v>773744</v>
          </cell>
        </row>
      </sheetData>
      <sheetData sheetId="4">
        <row r="7">
          <cell r="A7" t="str">
            <v>3210350</v>
          </cell>
        </row>
        <row r="8">
          <cell r="A8" t="str">
            <v>3210351</v>
          </cell>
        </row>
        <row r="9">
          <cell r="A9" t="str">
            <v>3510064</v>
          </cell>
        </row>
        <row r="10">
          <cell r="A10" t="str">
            <v>9201001</v>
          </cell>
        </row>
        <row r="11">
          <cell r="A11" t="str">
            <v>9201002</v>
          </cell>
        </row>
        <row r="12">
          <cell r="A12" t="str">
            <v>9201003</v>
          </cell>
        </row>
        <row r="13">
          <cell r="A13" t="str">
            <v>9201011</v>
          </cell>
        </row>
        <row r="14">
          <cell r="A14" t="str">
            <v>9201012</v>
          </cell>
        </row>
        <row r="15">
          <cell r="A15" t="str">
            <v>9201013</v>
          </cell>
        </row>
        <row r="16">
          <cell r="A16" t="str">
            <v>9201014</v>
          </cell>
        </row>
        <row r="17">
          <cell r="A17" t="str">
            <v>9201015</v>
          </cell>
        </row>
        <row r="18">
          <cell r="A18" t="str">
            <v>9201022</v>
          </cell>
        </row>
        <row r="19">
          <cell r="A19" t="str">
            <v>9201101</v>
          </cell>
        </row>
        <row r="20">
          <cell r="A20" t="str">
            <v>9201201</v>
          </cell>
        </row>
        <row r="21">
          <cell r="A21" t="str">
            <v>9201301</v>
          </cell>
        </row>
        <row r="22">
          <cell r="A22" t="str">
            <v>9201303</v>
          </cell>
        </row>
        <row r="23">
          <cell r="A23" t="str">
            <v>9201501</v>
          </cell>
        </row>
        <row r="24">
          <cell r="A24" t="str">
            <v>9201502</v>
          </cell>
        </row>
        <row r="25">
          <cell r="A25" t="str">
            <v>9201503</v>
          </cell>
        </row>
        <row r="26">
          <cell r="A26" t="str">
            <v>9201527</v>
          </cell>
        </row>
        <row r="27">
          <cell r="A27" t="str">
            <v>9201533</v>
          </cell>
        </row>
        <row r="28">
          <cell r="A28" t="str">
            <v>9201534</v>
          </cell>
        </row>
        <row r="29">
          <cell r="A29" t="str">
            <v>9201535</v>
          </cell>
        </row>
        <row r="30">
          <cell r="A30" t="str">
            <v>9201536</v>
          </cell>
        </row>
        <row r="31">
          <cell r="A31" t="str">
            <v>9201537</v>
          </cell>
        </row>
        <row r="32">
          <cell r="A32" t="str">
            <v>9201539</v>
          </cell>
        </row>
        <row r="33">
          <cell r="A33" t="str">
            <v>9201540</v>
          </cell>
        </row>
        <row r="34">
          <cell r="A34" t="str">
            <v>9201541</v>
          </cell>
        </row>
        <row r="35">
          <cell r="A35" t="str">
            <v>9201542</v>
          </cell>
        </row>
        <row r="36">
          <cell r="A36" t="str">
            <v>9201543</v>
          </cell>
        </row>
        <row r="37">
          <cell r="A37" t="str">
            <v>9201544</v>
          </cell>
        </row>
        <row r="38">
          <cell r="A38" t="str">
            <v>92015446</v>
          </cell>
        </row>
        <row r="39">
          <cell r="A39" t="str">
            <v>9201545</v>
          </cell>
        </row>
        <row r="40">
          <cell r="A40" t="str">
            <v>9201547</v>
          </cell>
        </row>
        <row r="41">
          <cell r="A41" t="str">
            <v>9201548</v>
          </cell>
        </row>
        <row r="42">
          <cell r="A42" t="str">
            <v>9201549</v>
          </cell>
        </row>
        <row r="43">
          <cell r="A43" t="str">
            <v>9201550</v>
          </cell>
        </row>
        <row r="44">
          <cell r="A44" t="str">
            <v>9201551</v>
          </cell>
        </row>
        <row r="45">
          <cell r="A45" t="str">
            <v>9201552</v>
          </cell>
        </row>
        <row r="46">
          <cell r="A46" t="str">
            <v>9201553</v>
          </cell>
        </row>
        <row r="47">
          <cell r="A47" t="str">
            <v>9201554</v>
          </cell>
        </row>
        <row r="48">
          <cell r="A48" t="str">
            <v>9201601</v>
          </cell>
        </row>
        <row r="49">
          <cell r="A49" t="str">
            <v>9201602</v>
          </cell>
        </row>
        <row r="50">
          <cell r="A50" t="str">
            <v>9201603</v>
          </cell>
        </row>
        <row r="51">
          <cell r="A51" t="str">
            <v>9201604</v>
          </cell>
        </row>
        <row r="52">
          <cell r="A52" t="str">
            <v>9201605</v>
          </cell>
        </row>
        <row r="53">
          <cell r="A53" t="str">
            <v>9201606</v>
          </cell>
        </row>
        <row r="54">
          <cell r="A54" t="str">
            <v>9201607</v>
          </cell>
        </row>
        <row r="55">
          <cell r="A55" t="str">
            <v>9201703</v>
          </cell>
        </row>
        <row r="56">
          <cell r="A56" t="str">
            <v>9201705</v>
          </cell>
        </row>
        <row r="57">
          <cell r="A57" t="str">
            <v>9201713</v>
          </cell>
        </row>
        <row r="58">
          <cell r="A58" t="str">
            <v>9201714</v>
          </cell>
        </row>
        <row r="59">
          <cell r="A59" t="str">
            <v>9201717</v>
          </cell>
        </row>
        <row r="60">
          <cell r="A60" t="str">
            <v>9201719</v>
          </cell>
        </row>
        <row r="61">
          <cell r="A61" t="str">
            <v>9201720</v>
          </cell>
        </row>
        <row r="62">
          <cell r="A62" t="str">
            <v>9201724</v>
          </cell>
        </row>
        <row r="63">
          <cell r="A63" t="str">
            <v>9201729</v>
          </cell>
        </row>
        <row r="64">
          <cell r="A64" t="str">
            <v>9201733</v>
          </cell>
        </row>
        <row r="65">
          <cell r="A65" t="str">
            <v>9201734</v>
          </cell>
        </row>
        <row r="66">
          <cell r="A66" t="str">
            <v>9201735</v>
          </cell>
        </row>
        <row r="67">
          <cell r="A67" t="str">
            <v>9201736</v>
          </cell>
        </row>
        <row r="68">
          <cell r="A68" t="str">
            <v>9201737</v>
          </cell>
        </row>
        <row r="69">
          <cell r="A69" t="str">
            <v>9201738</v>
          </cell>
        </row>
        <row r="70">
          <cell r="A70" t="str">
            <v>9201739</v>
          </cell>
        </row>
        <row r="71">
          <cell r="A71" t="str">
            <v>9201740</v>
          </cell>
        </row>
        <row r="72">
          <cell r="A72" t="str">
            <v>9201741</v>
          </cell>
        </row>
        <row r="73">
          <cell r="A73" t="str">
            <v>9201742</v>
          </cell>
        </row>
        <row r="74">
          <cell r="A74" t="str">
            <v>9201744</v>
          </cell>
        </row>
        <row r="75">
          <cell r="A75" t="str">
            <v>9202111</v>
          </cell>
        </row>
        <row r="76">
          <cell r="A76" t="str">
            <v>9202121</v>
          </cell>
        </row>
        <row r="77">
          <cell r="A77" t="str">
            <v>9202222</v>
          </cell>
        </row>
        <row r="78">
          <cell r="A78" t="str">
            <v>9202321</v>
          </cell>
        </row>
        <row r="79">
          <cell r="A79" t="str">
            <v>9202322</v>
          </cell>
        </row>
        <row r="80">
          <cell r="A80" t="str">
            <v>9202323</v>
          </cell>
        </row>
        <row r="81">
          <cell r="A81" t="str">
            <v>9202326</v>
          </cell>
        </row>
        <row r="82">
          <cell r="A82" t="str">
            <v>9202624</v>
          </cell>
        </row>
        <row r="83">
          <cell r="A83" t="str">
            <v>9202625</v>
          </cell>
        </row>
        <row r="84">
          <cell r="A84" t="str">
            <v>9202721</v>
          </cell>
        </row>
        <row r="85">
          <cell r="A85" t="str">
            <v>9202722</v>
          </cell>
        </row>
        <row r="86">
          <cell r="A86" t="str">
            <v>9202723</v>
          </cell>
        </row>
        <row r="87">
          <cell r="A87" t="str">
            <v>9202727</v>
          </cell>
        </row>
        <row r="88">
          <cell r="A88" t="str">
            <v>9202728</v>
          </cell>
        </row>
        <row r="89">
          <cell r="A89" t="str">
            <v>9202730</v>
          </cell>
        </row>
        <row r="90">
          <cell r="A90" t="str">
            <v>9202731</v>
          </cell>
        </row>
        <row r="91">
          <cell r="A91" t="str">
            <v>9202732</v>
          </cell>
        </row>
        <row r="92">
          <cell r="A92" t="str">
            <v>9202735</v>
          </cell>
        </row>
        <row r="93">
          <cell r="A93" t="str">
            <v>9202737</v>
          </cell>
        </row>
        <row r="94">
          <cell r="A94" t="str">
            <v>9202738</v>
          </cell>
        </row>
        <row r="95">
          <cell r="A95" t="str">
            <v>9203002</v>
          </cell>
        </row>
        <row r="96">
          <cell r="A96" t="str">
            <v>9203005</v>
          </cell>
        </row>
        <row r="97">
          <cell r="A97" t="str">
            <v>9203011</v>
          </cell>
        </row>
        <row r="98">
          <cell r="A98" t="str">
            <v>9203014</v>
          </cell>
        </row>
        <row r="99">
          <cell r="A99" t="str">
            <v>9203018</v>
          </cell>
        </row>
        <row r="100">
          <cell r="A100" t="str">
            <v>9203021</v>
          </cell>
        </row>
        <row r="101">
          <cell r="A101" t="str">
            <v>9203024</v>
          </cell>
        </row>
        <row r="102">
          <cell r="A102" t="str">
            <v>9203025</v>
          </cell>
        </row>
        <row r="103">
          <cell r="A103" t="str">
            <v>9203027</v>
          </cell>
        </row>
        <row r="104">
          <cell r="A104" t="str">
            <v>9203028</v>
          </cell>
        </row>
        <row r="105">
          <cell r="A105" t="str">
            <v>9203029</v>
          </cell>
        </row>
        <row r="106">
          <cell r="A106" t="str">
            <v>9203031</v>
          </cell>
        </row>
        <row r="107">
          <cell r="A107" t="str">
            <v>9203032</v>
          </cell>
        </row>
        <row r="108">
          <cell r="A108" t="str">
            <v>9203033</v>
          </cell>
        </row>
        <row r="109">
          <cell r="A109" t="str">
            <v>9203034</v>
          </cell>
        </row>
        <row r="110">
          <cell r="A110" t="str">
            <v>9203035</v>
          </cell>
        </row>
        <row r="111">
          <cell r="A111" t="str">
            <v>9203041</v>
          </cell>
        </row>
        <row r="112">
          <cell r="A112" t="str">
            <v>9203042</v>
          </cell>
        </row>
        <row r="113">
          <cell r="A113" t="str">
            <v>9203044</v>
          </cell>
        </row>
        <row r="114">
          <cell r="A114" t="str">
            <v>9203045</v>
          </cell>
        </row>
        <row r="115">
          <cell r="A115" t="str">
            <v>9203046</v>
          </cell>
        </row>
        <row r="116">
          <cell r="A116" t="str">
            <v>9203048</v>
          </cell>
        </row>
        <row r="117">
          <cell r="A117" t="str">
            <v>9203049</v>
          </cell>
        </row>
        <row r="118">
          <cell r="A118" t="str">
            <v>9203050</v>
          </cell>
        </row>
        <row r="119">
          <cell r="A119" t="str">
            <v>9203051</v>
          </cell>
        </row>
        <row r="120">
          <cell r="A120" t="str">
            <v>9203052</v>
          </cell>
        </row>
        <row r="121">
          <cell r="A121" t="str">
            <v>9203054</v>
          </cell>
        </row>
        <row r="122">
          <cell r="A122" t="str">
            <v>9203055</v>
          </cell>
        </row>
        <row r="123">
          <cell r="A123" t="str">
            <v>9203059</v>
          </cell>
        </row>
        <row r="124">
          <cell r="A124" t="str">
            <v>9203061</v>
          </cell>
        </row>
        <row r="125">
          <cell r="A125" t="str">
            <v>9203062</v>
          </cell>
        </row>
        <row r="126">
          <cell r="A126" t="str">
            <v>9203063</v>
          </cell>
        </row>
        <row r="127">
          <cell r="A127" t="str">
            <v>9203064</v>
          </cell>
        </row>
        <row r="128">
          <cell r="A128" t="str">
            <v>9203065</v>
          </cell>
        </row>
        <row r="129">
          <cell r="A129" t="str">
            <v>9203066</v>
          </cell>
        </row>
        <row r="130">
          <cell r="A130" t="str">
            <v>9203067</v>
          </cell>
        </row>
        <row r="131">
          <cell r="A131" t="str">
            <v>9203069</v>
          </cell>
        </row>
        <row r="132">
          <cell r="A132" t="str">
            <v>9203070</v>
          </cell>
        </row>
        <row r="133">
          <cell r="A133" t="str">
            <v>9203072</v>
          </cell>
        </row>
        <row r="134">
          <cell r="A134" t="str">
            <v>9203073</v>
          </cell>
        </row>
        <row r="135">
          <cell r="A135" t="str">
            <v>9203074</v>
          </cell>
        </row>
        <row r="136">
          <cell r="A136" t="str">
            <v>9203076</v>
          </cell>
        </row>
        <row r="137">
          <cell r="A137" t="str">
            <v>9203077</v>
          </cell>
        </row>
        <row r="138">
          <cell r="A138" t="str">
            <v>9203080</v>
          </cell>
        </row>
        <row r="139">
          <cell r="A139" t="str">
            <v>9203081</v>
          </cell>
        </row>
        <row r="140">
          <cell r="A140" t="str">
            <v>9203082</v>
          </cell>
        </row>
        <row r="141">
          <cell r="A141" t="str">
            <v>9203083</v>
          </cell>
        </row>
        <row r="142">
          <cell r="A142" t="str">
            <v>9203084</v>
          </cell>
        </row>
        <row r="143">
          <cell r="A143" t="str">
            <v>9203085</v>
          </cell>
        </row>
        <row r="144">
          <cell r="A144" t="str">
            <v>9203086</v>
          </cell>
        </row>
        <row r="145">
          <cell r="A145" t="str">
            <v>9203087</v>
          </cell>
        </row>
        <row r="146">
          <cell r="A146" t="str">
            <v>9203088</v>
          </cell>
        </row>
        <row r="147">
          <cell r="A147" t="str">
            <v>9203089</v>
          </cell>
        </row>
        <row r="148">
          <cell r="A148" t="str">
            <v>9203090</v>
          </cell>
        </row>
        <row r="149">
          <cell r="A149" t="str">
            <v>9203091</v>
          </cell>
        </row>
        <row r="150">
          <cell r="A150" t="str">
            <v>9203092</v>
          </cell>
        </row>
        <row r="151">
          <cell r="A151" t="str">
            <v>9203093</v>
          </cell>
        </row>
        <row r="152">
          <cell r="A152" t="str">
            <v>9203094</v>
          </cell>
        </row>
        <row r="153">
          <cell r="A153" t="str">
            <v>9203095</v>
          </cell>
        </row>
        <row r="154">
          <cell r="A154" t="str">
            <v>9203096</v>
          </cell>
        </row>
        <row r="155">
          <cell r="A155" t="str">
            <v>9203097</v>
          </cell>
        </row>
        <row r="156">
          <cell r="A156" t="str">
            <v>9203098</v>
          </cell>
        </row>
        <row r="157">
          <cell r="A157" t="str">
            <v>9203099</v>
          </cell>
        </row>
        <row r="158">
          <cell r="A158" t="str">
            <v>9203100</v>
          </cell>
        </row>
        <row r="159">
          <cell r="A159" t="str">
            <v>9203993</v>
          </cell>
        </row>
        <row r="160">
          <cell r="A160" t="str">
            <v>9204001</v>
          </cell>
        </row>
        <row r="161">
          <cell r="A161" t="str">
            <v>9204002</v>
          </cell>
        </row>
        <row r="162">
          <cell r="A162" t="str">
            <v>9204003</v>
          </cell>
        </row>
        <row r="163">
          <cell r="A163" t="str">
            <v>9204005</v>
          </cell>
        </row>
        <row r="164">
          <cell r="A164" t="str">
            <v>9204035</v>
          </cell>
        </row>
        <row r="165">
          <cell r="A165" t="str">
            <v>9204932</v>
          </cell>
        </row>
        <row r="166">
          <cell r="A166" t="str">
            <v>9205002</v>
          </cell>
        </row>
        <row r="167">
          <cell r="A167" t="str">
            <v>9205004</v>
          </cell>
        </row>
        <row r="168">
          <cell r="A168" t="str">
            <v>9205005</v>
          </cell>
        </row>
        <row r="169">
          <cell r="A169" t="str">
            <v>9205006</v>
          </cell>
        </row>
        <row r="170">
          <cell r="A170" t="str">
            <v>9205007</v>
          </cell>
        </row>
        <row r="171">
          <cell r="A171" t="str">
            <v>9205010</v>
          </cell>
        </row>
        <row r="172">
          <cell r="A172" t="str">
            <v>9205011</v>
          </cell>
        </row>
        <row r="173">
          <cell r="A173" t="str">
            <v>9205012</v>
          </cell>
        </row>
        <row r="174">
          <cell r="A174" t="str">
            <v>9205013</v>
          </cell>
        </row>
        <row r="175">
          <cell r="A175" t="str">
            <v>9205014</v>
          </cell>
        </row>
        <row r="176">
          <cell r="A176" t="str">
            <v>9205018</v>
          </cell>
        </row>
        <row r="177">
          <cell r="A177" t="str">
            <v>9205019</v>
          </cell>
        </row>
        <row r="178">
          <cell r="A178" t="str">
            <v>9205022</v>
          </cell>
        </row>
        <row r="179">
          <cell r="A179" t="str">
            <v>9205025</v>
          </cell>
        </row>
        <row r="180">
          <cell r="A180" t="str">
            <v>9205030</v>
          </cell>
        </row>
        <row r="181">
          <cell r="A181" t="str">
            <v>9205031</v>
          </cell>
        </row>
        <row r="182">
          <cell r="A182" t="str">
            <v>9205033</v>
          </cell>
        </row>
        <row r="183">
          <cell r="A183" t="str">
            <v>9205034</v>
          </cell>
        </row>
        <row r="184">
          <cell r="A184" t="str">
            <v>9205041</v>
          </cell>
        </row>
        <row r="185">
          <cell r="A185" t="str">
            <v>9205042</v>
          </cell>
        </row>
        <row r="186">
          <cell r="A186" t="str">
            <v>9205051</v>
          </cell>
        </row>
        <row r="187">
          <cell r="A187" t="str">
            <v>9205052</v>
          </cell>
        </row>
        <row r="188">
          <cell r="A188" t="str">
            <v>9205812</v>
          </cell>
        </row>
        <row r="189">
          <cell r="A189" t="str">
            <v>9205813</v>
          </cell>
        </row>
        <row r="190">
          <cell r="A190" t="str">
            <v>9205815</v>
          </cell>
        </row>
        <row r="191">
          <cell r="A191" t="str">
            <v>9205816</v>
          </cell>
        </row>
        <row r="192">
          <cell r="A192" t="str">
            <v>9205817</v>
          </cell>
        </row>
        <row r="193">
          <cell r="A193" t="str">
            <v>9205818</v>
          </cell>
        </row>
        <row r="194">
          <cell r="A194" t="str">
            <v>9205819</v>
          </cell>
        </row>
        <row r="195">
          <cell r="A195" t="str">
            <v>9205820</v>
          </cell>
        </row>
        <row r="196">
          <cell r="A196" t="str">
            <v>9205821</v>
          </cell>
        </row>
        <row r="197">
          <cell r="A197" t="str">
            <v>9205822</v>
          </cell>
        </row>
        <row r="198">
          <cell r="A198" t="str">
            <v>9205823</v>
          </cell>
        </row>
        <row r="199">
          <cell r="A199" t="str">
            <v>9205824</v>
          </cell>
        </row>
        <row r="200">
          <cell r="A200" t="str">
            <v>9205825</v>
          </cell>
        </row>
        <row r="201">
          <cell r="A201" t="str">
            <v>9205899</v>
          </cell>
        </row>
        <row r="202">
          <cell r="A202" t="str">
            <v>9205902</v>
          </cell>
        </row>
        <row r="203">
          <cell r="A203" t="str">
            <v>9205903</v>
          </cell>
        </row>
        <row r="204">
          <cell r="A204" t="str">
            <v>9205906</v>
          </cell>
        </row>
        <row r="205">
          <cell r="A205" t="str">
            <v>9205909</v>
          </cell>
        </row>
        <row r="206">
          <cell r="A206" t="str">
            <v>9205911</v>
          </cell>
        </row>
        <row r="207">
          <cell r="A207" t="str">
            <v>9205913</v>
          </cell>
        </row>
        <row r="208">
          <cell r="A208" t="str">
            <v>9205914</v>
          </cell>
        </row>
        <row r="209">
          <cell r="A209" t="str">
            <v>9205916</v>
          </cell>
        </row>
        <row r="210">
          <cell r="A210" t="str">
            <v>9205924</v>
          </cell>
        </row>
        <row r="211">
          <cell r="A211" t="str">
            <v>9205925</v>
          </cell>
        </row>
        <row r="212">
          <cell r="A212" t="str">
            <v>9205926</v>
          </cell>
        </row>
        <row r="213">
          <cell r="A213" t="str">
            <v>9205928</v>
          </cell>
        </row>
        <row r="214">
          <cell r="A214" t="str">
            <v>9205929</v>
          </cell>
        </row>
        <row r="215">
          <cell r="A215" t="str">
            <v>9205930</v>
          </cell>
        </row>
        <row r="216">
          <cell r="A216" t="str">
            <v>9205931</v>
          </cell>
        </row>
        <row r="217">
          <cell r="A217" t="str">
            <v>9205932</v>
          </cell>
        </row>
        <row r="218">
          <cell r="A218" t="str">
            <v>9205934</v>
          </cell>
        </row>
        <row r="219">
          <cell r="A219" t="str">
            <v>9205937</v>
          </cell>
        </row>
        <row r="220">
          <cell r="A220" t="str">
            <v>9205938</v>
          </cell>
        </row>
        <row r="221">
          <cell r="A221" t="str">
            <v>9205942</v>
          </cell>
        </row>
        <row r="222">
          <cell r="A222" t="str">
            <v>9205944</v>
          </cell>
        </row>
        <row r="223">
          <cell r="A223" t="str">
            <v>9205946</v>
          </cell>
        </row>
        <row r="224">
          <cell r="A224" t="str">
            <v>9205951</v>
          </cell>
        </row>
        <row r="225">
          <cell r="A225" t="str">
            <v>9205953</v>
          </cell>
        </row>
        <row r="226">
          <cell r="A226" t="str">
            <v>9205954</v>
          </cell>
        </row>
        <row r="227">
          <cell r="A227" t="str">
            <v>9205955</v>
          </cell>
        </row>
        <row r="228">
          <cell r="A228" t="str">
            <v>9205958</v>
          </cell>
        </row>
        <row r="229">
          <cell r="A229" t="str">
            <v>9205962</v>
          </cell>
        </row>
        <row r="230">
          <cell r="A230" t="str">
            <v>9206001</v>
          </cell>
        </row>
        <row r="231">
          <cell r="A231" t="str">
            <v>9206003</v>
          </cell>
        </row>
        <row r="232">
          <cell r="A232" t="str">
            <v>9206006</v>
          </cell>
        </row>
        <row r="233">
          <cell r="A233" t="str">
            <v>9206008</v>
          </cell>
        </row>
        <row r="234">
          <cell r="A234" t="str">
            <v>9206009</v>
          </cell>
        </row>
        <row r="235">
          <cell r="A235" t="str">
            <v>9206010</v>
          </cell>
        </row>
        <row r="236">
          <cell r="A236" t="str">
            <v>9206112</v>
          </cell>
        </row>
        <row r="237">
          <cell r="A237" t="str">
            <v>9206114</v>
          </cell>
        </row>
        <row r="238">
          <cell r="A238" t="str">
            <v>9206115</v>
          </cell>
        </row>
        <row r="239">
          <cell r="A239" t="str">
            <v>9206116</v>
          </cell>
        </row>
        <row r="240">
          <cell r="A240" t="str">
            <v>9206118</v>
          </cell>
        </row>
        <row r="241">
          <cell r="A241" t="str">
            <v>9206119</v>
          </cell>
        </row>
        <row r="242">
          <cell r="A242" t="str">
            <v>9206120</v>
          </cell>
        </row>
        <row r="243">
          <cell r="A243" t="str">
            <v>9206121</v>
          </cell>
        </row>
        <row r="244">
          <cell r="A244" t="str">
            <v>9206123</v>
          </cell>
        </row>
        <row r="245">
          <cell r="A245" t="str">
            <v>9207001</v>
          </cell>
        </row>
        <row r="246">
          <cell r="A246" t="str">
            <v>9207002</v>
          </cell>
        </row>
        <row r="247">
          <cell r="A247" t="str">
            <v>9207011</v>
          </cell>
        </row>
        <row r="248">
          <cell r="A248" t="str">
            <v>9207012</v>
          </cell>
        </row>
        <row r="249">
          <cell r="A249" t="str">
            <v>9207014</v>
          </cell>
        </row>
        <row r="250">
          <cell r="A250" t="str">
            <v>9207016</v>
          </cell>
        </row>
        <row r="251">
          <cell r="A251" t="str">
            <v>9207017</v>
          </cell>
        </row>
        <row r="252">
          <cell r="A252">
            <v>9207018</v>
          </cell>
        </row>
        <row r="253">
          <cell r="A253" t="str">
            <v>9207019</v>
          </cell>
        </row>
        <row r="254">
          <cell r="A254" t="str">
            <v>9207020</v>
          </cell>
        </row>
        <row r="255">
          <cell r="A255" t="str">
            <v>9207021</v>
          </cell>
        </row>
        <row r="256">
          <cell r="A256" t="str">
            <v>9207022</v>
          </cell>
        </row>
        <row r="257">
          <cell r="A257" t="str">
            <v>9207027</v>
          </cell>
        </row>
        <row r="258">
          <cell r="A258" t="str">
            <v>9207028</v>
          </cell>
        </row>
        <row r="259">
          <cell r="A259" t="str">
            <v>9207029</v>
          </cell>
        </row>
        <row r="260">
          <cell r="A260" t="str">
            <v>9207031</v>
          </cell>
        </row>
        <row r="261">
          <cell r="A261" t="str">
            <v>9207032</v>
          </cell>
        </row>
        <row r="262">
          <cell r="A262" t="str">
            <v>9207033</v>
          </cell>
        </row>
        <row r="263">
          <cell r="A263" t="str">
            <v>9208002</v>
          </cell>
        </row>
        <row r="264">
          <cell r="A264" t="str">
            <v>9208003</v>
          </cell>
        </row>
        <row r="265">
          <cell r="A265" t="str">
            <v>9208005</v>
          </cell>
        </row>
        <row r="266">
          <cell r="A266" t="str">
            <v>9208006</v>
          </cell>
        </row>
        <row r="267">
          <cell r="A267" t="str">
            <v>9208010</v>
          </cell>
        </row>
        <row r="268">
          <cell r="A268" t="str">
            <v>9208013</v>
          </cell>
        </row>
        <row r="269">
          <cell r="A269" t="str">
            <v>9208017</v>
          </cell>
        </row>
        <row r="270">
          <cell r="A270" t="str">
            <v>9208019</v>
          </cell>
        </row>
        <row r="271">
          <cell r="A271" t="str">
            <v>9208020</v>
          </cell>
        </row>
        <row r="272">
          <cell r="A272" t="str">
            <v>9208023</v>
          </cell>
        </row>
        <row r="273">
          <cell r="A273" t="str">
            <v>9208024</v>
          </cell>
        </row>
        <row r="274">
          <cell r="A274" t="str">
            <v>9208030</v>
          </cell>
        </row>
        <row r="275">
          <cell r="A275" t="str">
            <v>9208031</v>
          </cell>
        </row>
        <row r="276">
          <cell r="A276" t="str">
            <v>9208034</v>
          </cell>
        </row>
        <row r="277">
          <cell r="A277" t="str">
            <v>9208036</v>
          </cell>
        </row>
        <row r="278">
          <cell r="A278" t="str">
            <v>9208037</v>
          </cell>
        </row>
        <row r="279">
          <cell r="A279" t="str">
            <v>9208038</v>
          </cell>
        </row>
        <row r="280">
          <cell r="A280" t="str">
            <v>9208040</v>
          </cell>
        </row>
        <row r="281">
          <cell r="A281" t="str">
            <v>9208041</v>
          </cell>
        </row>
        <row r="282">
          <cell r="A282" t="str">
            <v>9208042</v>
          </cell>
        </row>
        <row r="283">
          <cell r="A283" t="str">
            <v>9208043</v>
          </cell>
        </row>
        <row r="284">
          <cell r="A284" t="str">
            <v>9209001</v>
          </cell>
        </row>
        <row r="285">
          <cell r="A285" t="str">
            <v>9209002</v>
          </cell>
        </row>
        <row r="286">
          <cell r="A286" t="str">
            <v>9209017</v>
          </cell>
        </row>
        <row r="287">
          <cell r="A287" t="str">
            <v>9209018</v>
          </cell>
        </row>
        <row r="288">
          <cell r="A288" t="str">
            <v>9209020</v>
          </cell>
        </row>
        <row r="289">
          <cell r="A289" t="str">
            <v>9209028</v>
          </cell>
        </row>
        <row r="290">
          <cell r="A290" t="str">
            <v>9209029</v>
          </cell>
        </row>
        <row r="291">
          <cell r="A291" t="str">
            <v>9209030</v>
          </cell>
        </row>
        <row r="292">
          <cell r="A292" t="str">
            <v>9209031</v>
          </cell>
        </row>
        <row r="293">
          <cell r="A293" t="str">
            <v>9209033</v>
          </cell>
        </row>
        <row r="294">
          <cell r="A294" t="str">
            <v>9209034</v>
          </cell>
        </row>
        <row r="295">
          <cell r="A295" t="str">
            <v>9209035</v>
          </cell>
        </row>
        <row r="296">
          <cell r="A296" t="str">
            <v>9209036</v>
          </cell>
        </row>
        <row r="297">
          <cell r="A297" t="str">
            <v>9209040</v>
          </cell>
        </row>
        <row r="298">
          <cell r="A298" t="str">
            <v>9209041</v>
          </cell>
        </row>
        <row r="299">
          <cell r="A299" t="str">
            <v>9209042</v>
          </cell>
        </row>
        <row r="300">
          <cell r="A300" t="str">
            <v>9209049</v>
          </cell>
        </row>
        <row r="301">
          <cell r="A301" t="str">
            <v>9209050</v>
          </cell>
        </row>
        <row r="302">
          <cell r="A302" t="str">
            <v>9209052</v>
          </cell>
        </row>
        <row r="303">
          <cell r="A303" t="str">
            <v>9209054</v>
          </cell>
        </row>
        <row r="304">
          <cell r="A304" t="str">
            <v>9209055</v>
          </cell>
        </row>
        <row r="305">
          <cell r="A305" t="str">
            <v>9209056</v>
          </cell>
        </row>
        <row r="306">
          <cell r="A306" t="str">
            <v>9209057</v>
          </cell>
        </row>
        <row r="307">
          <cell r="A307" t="str">
            <v>9209063</v>
          </cell>
        </row>
        <row r="308">
          <cell r="A308" t="str">
            <v>9209068</v>
          </cell>
        </row>
        <row r="309">
          <cell r="A309" t="str">
            <v>9209070</v>
          </cell>
        </row>
        <row r="310">
          <cell r="A310" t="str">
            <v>9209086</v>
          </cell>
        </row>
        <row r="311">
          <cell r="A311" t="str">
            <v>9209097</v>
          </cell>
        </row>
        <row r="312">
          <cell r="A312" t="str">
            <v>9209099</v>
          </cell>
        </row>
        <row r="313">
          <cell r="A313" t="str">
            <v>9209102</v>
          </cell>
        </row>
        <row r="314">
          <cell r="A314" t="str">
            <v>9209113</v>
          </cell>
        </row>
        <row r="315">
          <cell r="A315" t="str">
            <v>9209962</v>
          </cell>
        </row>
        <row r="316">
          <cell r="A316" t="str">
            <v>9210001</v>
          </cell>
        </row>
        <row r="317">
          <cell r="A317" t="str">
            <v>9210002</v>
          </cell>
        </row>
        <row r="318">
          <cell r="A318" t="str">
            <v>9210003</v>
          </cell>
        </row>
        <row r="319">
          <cell r="A319" t="str">
            <v>9210004</v>
          </cell>
        </row>
        <row r="320">
          <cell r="A320" t="str">
            <v>9210005</v>
          </cell>
        </row>
        <row r="321">
          <cell r="A321" t="str">
            <v>9210007</v>
          </cell>
        </row>
        <row r="322">
          <cell r="A322" t="str">
            <v>9210024</v>
          </cell>
        </row>
        <row r="323">
          <cell r="A323" t="str">
            <v>9210025</v>
          </cell>
        </row>
        <row r="324">
          <cell r="A324" t="str">
            <v>9210027</v>
          </cell>
        </row>
        <row r="325">
          <cell r="A325" t="str">
            <v>9210028</v>
          </cell>
        </row>
        <row r="326">
          <cell r="A326" t="str">
            <v>9210029</v>
          </cell>
        </row>
        <row r="327">
          <cell r="A327" t="str">
            <v>9210030</v>
          </cell>
        </row>
        <row r="328">
          <cell r="A328" t="str">
            <v>9210031</v>
          </cell>
        </row>
        <row r="329">
          <cell r="A329" t="str">
            <v>9210033</v>
          </cell>
        </row>
        <row r="330">
          <cell r="A330" t="str">
            <v>9210036</v>
          </cell>
        </row>
        <row r="331">
          <cell r="A331" t="str">
            <v>9210037</v>
          </cell>
        </row>
        <row r="332">
          <cell r="A332" t="str">
            <v>9210038</v>
          </cell>
        </row>
        <row r="333">
          <cell r="A333" t="str">
            <v>9210039</v>
          </cell>
        </row>
        <row r="334">
          <cell r="A334" t="str">
            <v>9210053</v>
          </cell>
        </row>
        <row r="335">
          <cell r="A335" t="str">
            <v>9210057</v>
          </cell>
        </row>
        <row r="336">
          <cell r="A336" t="str">
            <v>9210058</v>
          </cell>
        </row>
        <row r="337">
          <cell r="A337" t="str">
            <v>9210063</v>
          </cell>
        </row>
        <row r="338">
          <cell r="A338" t="str">
            <v>9210065</v>
          </cell>
        </row>
        <row r="339">
          <cell r="A339" t="str">
            <v>9210068</v>
          </cell>
        </row>
        <row r="340">
          <cell r="A340" t="str">
            <v>9210071</v>
          </cell>
        </row>
        <row r="341">
          <cell r="A341" t="str">
            <v>9210072</v>
          </cell>
        </row>
        <row r="342">
          <cell r="A342" t="str">
            <v>9210077</v>
          </cell>
        </row>
        <row r="343">
          <cell r="A343" t="str">
            <v>9210079</v>
          </cell>
        </row>
        <row r="344">
          <cell r="A344" t="str">
            <v>9210083</v>
          </cell>
        </row>
        <row r="345">
          <cell r="A345" t="str">
            <v>9210084</v>
          </cell>
        </row>
        <row r="346">
          <cell r="A346" t="str">
            <v>9210090</v>
          </cell>
        </row>
        <row r="347">
          <cell r="A347" t="str">
            <v>9210092</v>
          </cell>
        </row>
        <row r="348">
          <cell r="A348" t="str">
            <v>9210094</v>
          </cell>
        </row>
        <row r="349">
          <cell r="A349" t="str">
            <v>9210096</v>
          </cell>
        </row>
        <row r="350">
          <cell r="A350" t="str">
            <v>9210098</v>
          </cell>
        </row>
        <row r="351">
          <cell r="A351" t="str">
            <v>9210099</v>
          </cell>
        </row>
        <row r="352">
          <cell r="A352" t="str">
            <v>9210100</v>
          </cell>
        </row>
        <row r="353">
          <cell r="A353" t="str">
            <v>9210103</v>
          </cell>
        </row>
        <row r="354">
          <cell r="A354" t="str">
            <v>9210110</v>
          </cell>
        </row>
        <row r="355">
          <cell r="A355" t="str">
            <v>9210113</v>
          </cell>
        </row>
        <row r="356">
          <cell r="A356" t="str">
            <v>9210114</v>
          </cell>
        </row>
        <row r="357">
          <cell r="A357" t="str">
            <v>9210117</v>
          </cell>
        </row>
        <row r="358">
          <cell r="A358" t="str">
            <v>9210118</v>
          </cell>
        </row>
        <row r="359">
          <cell r="A359" t="str">
            <v>9210119</v>
          </cell>
        </row>
        <row r="360">
          <cell r="A360" t="str">
            <v>9210120</v>
          </cell>
        </row>
        <row r="361">
          <cell r="A361" t="str">
            <v>9210127</v>
          </cell>
        </row>
        <row r="362">
          <cell r="A362" t="str">
            <v>9210128</v>
          </cell>
        </row>
        <row r="363">
          <cell r="A363" t="str">
            <v>9210130</v>
          </cell>
        </row>
        <row r="364">
          <cell r="A364" t="str">
            <v>9210135</v>
          </cell>
        </row>
        <row r="365">
          <cell r="A365" t="str">
            <v>9210136</v>
          </cell>
        </row>
        <row r="366">
          <cell r="A366" t="str">
            <v>9210139</v>
          </cell>
        </row>
        <row r="367">
          <cell r="A367" t="str">
            <v>9210140</v>
          </cell>
        </row>
        <row r="368">
          <cell r="A368" t="str">
            <v>9210141</v>
          </cell>
        </row>
        <row r="369">
          <cell r="A369" t="str">
            <v>9210142</v>
          </cell>
        </row>
        <row r="370">
          <cell r="A370" t="str">
            <v>9210143</v>
          </cell>
        </row>
        <row r="371">
          <cell r="A371" t="str">
            <v>9210144</v>
          </cell>
        </row>
        <row r="372">
          <cell r="A372" t="str">
            <v>9210145</v>
          </cell>
        </row>
        <row r="373">
          <cell r="A373" t="str">
            <v>9210147</v>
          </cell>
        </row>
        <row r="374">
          <cell r="A374" t="str">
            <v>9210149</v>
          </cell>
        </row>
        <row r="375">
          <cell r="A375" t="str">
            <v>9210151</v>
          </cell>
        </row>
        <row r="376">
          <cell r="A376" t="str">
            <v>9210152</v>
          </cell>
        </row>
        <row r="377">
          <cell r="A377" t="str">
            <v>9210154</v>
          </cell>
        </row>
        <row r="378">
          <cell r="A378" t="str">
            <v>9210155</v>
          </cell>
        </row>
        <row r="379">
          <cell r="A379" t="str">
            <v>9210164</v>
          </cell>
        </row>
        <row r="380">
          <cell r="A380" t="str">
            <v>9210165</v>
          </cell>
        </row>
        <row r="381">
          <cell r="A381" t="str">
            <v>9210166</v>
          </cell>
        </row>
        <row r="382">
          <cell r="A382" t="str">
            <v>9210175</v>
          </cell>
        </row>
        <row r="383">
          <cell r="A383" t="str">
            <v>9210182</v>
          </cell>
        </row>
        <row r="384">
          <cell r="A384" t="str">
            <v>9210183</v>
          </cell>
        </row>
        <row r="385">
          <cell r="A385" t="str">
            <v>9210184</v>
          </cell>
        </row>
        <row r="386">
          <cell r="A386" t="str">
            <v>9210185</v>
          </cell>
        </row>
        <row r="387">
          <cell r="A387" t="str">
            <v>9210186</v>
          </cell>
        </row>
        <row r="388">
          <cell r="A388" t="str">
            <v>9210197</v>
          </cell>
        </row>
        <row r="389">
          <cell r="A389" t="str">
            <v>9210198</v>
          </cell>
        </row>
        <row r="390">
          <cell r="A390" t="str">
            <v>9210203</v>
          </cell>
        </row>
        <row r="391">
          <cell r="A391" t="str">
            <v>9210204</v>
          </cell>
        </row>
        <row r="392">
          <cell r="A392" t="str">
            <v>9210205</v>
          </cell>
        </row>
        <row r="393">
          <cell r="A393" t="str">
            <v>9210206</v>
          </cell>
        </row>
        <row r="394">
          <cell r="A394" t="str">
            <v>9210209</v>
          </cell>
        </row>
        <row r="395">
          <cell r="A395" t="str">
            <v>9210213</v>
          </cell>
        </row>
        <row r="396">
          <cell r="A396" t="str">
            <v>9210219</v>
          </cell>
        </row>
        <row r="397">
          <cell r="A397" t="str">
            <v>9210224</v>
          </cell>
        </row>
        <row r="398">
          <cell r="A398" t="str">
            <v>9210225</v>
          </cell>
        </row>
        <row r="399">
          <cell r="A399" t="str">
            <v>9210228</v>
          </cell>
        </row>
        <row r="400">
          <cell r="A400" t="str">
            <v>9210229</v>
          </cell>
        </row>
        <row r="401">
          <cell r="A401" t="str">
            <v>9210231</v>
          </cell>
        </row>
        <row r="402">
          <cell r="A402" t="str">
            <v>9210233</v>
          </cell>
        </row>
        <row r="403">
          <cell r="A403" t="str">
            <v>9210234</v>
          </cell>
        </row>
        <row r="404">
          <cell r="A404" t="str">
            <v>9210235</v>
          </cell>
        </row>
        <row r="405">
          <cell r="A405" t="str">
            <v>9210236</v>
          </cell>
        </row>
        <row r="406">
          <cell r="A406" t="str">
            <v>9210246</v>
          </cell>
        </row>
        <row r="407">
          <cell r="A407" t="str">
            <v>9210261</v>
          </cell>
        </row>
        <row r="408">
          <cell r="A408" t="str">
            <v>9210267</v>
          </cell>
        </row>
        <row r="409">
          <cell r="A409" t="str">
            <v>9210274</v>
          </cell>
        </row>
        <row r="410">
          <cell r="A410" t="str">
            <v>9210279</v>
          </cell>
        </row>
        <row r="411">
          <cell r="A411" t="str">
            <v>9210280</v>
          </cell>
        </row>
        <row r="412">
          <cell r="A412" t="str">
            <v>9210283</v>
          </cell>
        </row>
        <row r="413">
          <cell r="A413" t="str">
            <v>9210287</v>
          </cell>
        </row>
        <row r="414">
          <cell r="A414" t="str">
            <v>9210299</v>
          </cell>
        </row>
        <row r="415">
          <cell r="A415" t="str">
            <v>9210303</v>
          </cell>
        </row>
        <row r="416">
          <cell r="A416" t="str">
            <v>9210309</v>
          </cell>
        </row>
        <row r="417">
          <cell r="A417" t="str">
            <v>9210318</v>
          </cell>
        </row>
        <row r="418">
          <cell r="A418" t="str">
            <v>9210319</v>
          </cell>
        </row>
        <row r="419">
          <cell r="A419" t="str">
            <v>9210320</v>
          </cell>
        </row>
        <row r="420">
          <cell r="A420" t="str">
            <v>9210323</v>
          </cell>
        </row>
        <row r="421">
          <cell r="A421" t="str">
            <v>9210326</v>
          </cell>
        </row>
        <row r="422">
          <cell r="A422" t="str">
            <v>9210327</v>
          </cell>
        </row>
        <row r="423">
          <cell r="A423" t="str">
            <v>9210328</v>
          </cell>
        </row>
        <row r="424">
          <cell r="A424" t="str">
            <v>9210331</v>
          </cell>
        </row>
        <row r="425">
          <cell r="A425" t="str">
            <v>9210334</v>
          </cell>
        </row>
        <row r="426">
          <cell r="A426" t="str">
            <v>9210339</v>
          </cell>
        </row>
        <row r="427">
          <cell r="A427" t="str">
            <v>9210342</v>
          </cell>
        </row>
        <row r="428">
          <cell r="A428" t="str">
            <v>9210343</v>
          </cell>
        </row>
        <row r="429">
          <cell r="A429" t="str">
            <v>9210345</v>
          </cell>
        </row>
        <row r="430">
          <cell r="A430" t="str">
            <v>9210346</v>
          </cell>
        </row>
        <row r="431">
          <cell r="A431" t="str">
            <v>9210354</v>
          </cell>
        </row>
        <row r="432">
          <cell r="A432" t="str">
            <v>9210357</v>
          </cell>
        </row>
        <row r="433">
          <cell r="A433" t="str">
            <v>9210365</v>
          </cell>
        </row>
        <row r="434">
          <cell r="A434" t="str">
            <v>9210367</v>
          </cell>
        </row>
        <row r="435">
          <cell r="A435" t="str">
            <v>9210371</v>
          </cell>
        </row>
        <row r="436">
          <cell r="A436" t="str">
            <v>9210374</v>
          </cell>
        </row>
        <row r="437">
          <cell r="A437" t="str">
            <v>9210376</v>
          </cell>
        </row>
        <row r="438">
          <cell r="A438" t="str">
            <v>9210380</v>
          </cell>
        </row>
        <row r="439">
          <cell r="A439" t="str">
            <v>9210391</v>
          </cell>
        </row>
        <row r="440">
          <cell r="A440" t="str">
            <v>9210406</v>
          </cell>
        </row>
        <row r="441">
          <cell r="A441" t="str">
            <v>9210409</v>
          </cell>
        </row>
        <row r="442">
          <cell r="A442" t="str">
            <v>9210411</v>
          </cell>
        </row>
        <row r="443">
          <cell r="A443" t="str">
            <v>9210418</v>
          </cell>
        </row>
        <row r="444">
          <cell r="A444" t="str">
            <v>9210427</v>
          </cell>
        </row>
        <row r="445">
          <cell r="A445" t="str">
            <v>9210428</v>
          </cell>
        </row>
        <row r="446">
          <cell r="A446" t="str">
            <v>9210430</v>
          </cell>
        </row>
        <row r="447">
          <cell r="A447">
            <v>9210432</v>
          </cell>
        </row>
        <row r="448">
          <cell r="A448" t="str">
            <v>9210434</v>
          </cell>
        </row>
        <row r="449">
          <cell r="A449" t="str">
            <v>9210438</v>
          </cell>
        </row>
        <row r="450">
          <cell r="A450" t="str">
            <v>9210440</v>
          </cell>
        </row>
        <row r="451">
          <cell r="A451" t="str">
            <v>9210444</v>
          </cell>
        </row>
        <row r="452">
          <cell r="A452" t="str">
            <v>9210445</v>
          </cell>
        </row>
        <row r="453">
          <cell r="A453" t="str">
            <v>9210446</v>
          </cell>
        </row>
        <row r="454">
          <cell r="A454" t="str">
            <v>9210457</v>
          </cell>
        </row>
        <row r="455">
          <cell r="A455" t="str">
            <v>9210458</v>
          </cell>
        </row>
        <row r="456">
          <cell r="A456" t="str">
            <v>9210462</v>
          </cell>
        </row>
        <row r="457">
          <cell r="A457" t="str">
            <v>9210463</v>
          </cell>
        </row>
        <row r="458">
          <cell r="A458" t="str">
            <v>9210464</v>
          </cell>
        </row>
        <row r="459">
          <cell r="A459" t="str">
            <v>9210466</v>
          </cell>
        </row>
        <row r="460">
          <cell r="A460" t="str">
            <v>9210467</v>
          </cell>
        </row>
        <row r="461">
          <cell r="A461" t="str">
            <v>9210469</v>
          </cell>
        </row>
        <row r="462">
          <cell r="A462" t="str">
            <v>9210472</v>
          </cell>
        </row>
        <row r="463">
          <cell r="A463" t="str">
            <v>9210473</v>
          </cell>
        </row>
        <row r="464">
          <cell r="A464" t="str">
            <v>9210480</v>
          </cell>
        </row>
        <row r="465">
          <cell r="A465" t="str">
            <v>9210481</v>
          </cell>
        </row>
        <row r="466">
          <cell r="A466" t="str">
            <v>9210483</v>
          </cell>
        </row>
        <row r="467">
          <cell r="A467" t="str">
            <v>9210484</v>
          </cell>
        </row>
        <row r="468">
          <cell r="A468" t="str">
            <v>9210490</v>
          </cell>
        </row>
        <row r="469">
          <cell r="A469" t="str">
            <v>9210492</v>
          </cell>
        </row>
        <row r="470">
          <cell r="A470" t="str">
            <v>9210494</v>
          </cell>
        </row>
        <row r="471">
          <cell r="A471" t="str">
            <v>9210498</v>
          </cell>
        </row>
        <row r="472">
          <cell r="A472" t="str">
            <v>9210499</v>
          </cell>
        </row>
        <row r="473">
          <cell r="A473" t="str">
            <v>9210506</v>
          </cell>
        </row>
        <row r="474">
          <cell r="A474" t="str">
            <v>9210511</v>
          </cell>
        </row>
        <row r="475">
          <cell r="A475" t="str">
            <v>9210513</v>
          </cell>
        </row>
        <row r="476">
          <cell r="A476" t="str">
            <v>9210517</v>
          </cell>
        </row>
        <row r="477">
          <cell r="A477" t="str">
            <v>9210520</v>
          </cell>
        </row>
        <row r="478">
          <cell r="A478" t="str">
            <v>9210522</v>
          </cell>
        </row>
        <row r="479">
          <cell r="A479" t="str">
            <v>9210523</v>
          </cell>
        </row>
        <row r="480">
          <cell r="A480" t="str">
            <v>9210525</v>
          </cell>
        </row>
        <row r="481">
          <cell r="A481" t="str">
            <v>9210555</v>
          </cell>
        </row>
        <row r="482">
          <cell r="A482" t="str">
            <v>9210559</v>
          </cell>
        </row>
        <row r="483">
          <cell r="A483" t="str">
            <v>9210604</v>
          </cell>
        </row>
        <row r="484">
          <cell r="A484" t="str">
            <v>9210609</v>
          </cell>
        </row>
        <row r="485">
          <cell r="A485" t="str">
            <v>9210615</v>
          </cell>
        </row>
        <row r="486">
          <cell r="A486" t="str">
            <v>9210621</v>
          </cell>
        </row>
        <row r="487">
          <cell r="A487" t="str">
            <v>9210622</v>
          </cell>
        </row>
        <row r="488">
          <cell r="A488" t="str">
            <v>9210634</v>
          </cell>
        </row>
        <row r="489">
          <cell r="A489" t="str">
            <v>9210637</v>
          </cell>
        </row>
        <row r="490">
          <cell r="A490" t="str">
            <v>9210659</v>
          </cell>
        </row>
        <row r="491">
          <cell r="A491" t="str">
            <v>9210660</v>
          </cell>
        </row>
        <row r="492">
          <cell r="A492" t="str">
            <v>9210662</v>
          </cell>
        </row>
        <row r="493">
          <cell r="A493" t="str">
            <v>9210663</v>
          </cell>
        </row>
        <row r="494">
          <cell r="A494" t="str">
            <v>9210665</v>
          </cell>
        </row>
        <row r="495">
          <cell r="A495" t="str">
            <v>9210672</v>
          </cell>
        </row>
        <row r="496">
          <cell r="A496" t="str">
            <v>9210673</v>
          </cell>
        </row>
        <row r="497">
          <cell r="A497" t="str">
            <v>9210681</v>
          </cell>
        </row>
        <row r="498">
          <cell r="A498" t="str">
            <v>9210682</v>
          </cell>
        </row>
        <row r="499">
          <cell r="A499" t="str">
            <v>9210694</v>
          </cell>
        </row>
        <row r="500">
          <cell r="A500" t="str">
            <v>9210707</v>
          </cell>
        </row>
        <row r="501">
          <cell r="A501" t="str">
            <v>9210708</v>
          </cell>
        </row>
        <row r="502">
          <cell r="A502" t="str">
            <v>9210711</v>
          </cell>
        </row>
        <row r="503">
          <cell r="A503" t="str">
            <v>9210714</v>
          </cell>
        </row>
        <row r="504">
          <cell r="A504" t="str">
            <v>9210715</v>
          </cell>
        </row>
        <row r="505">
          <cell r="A505" t="str">
            <v>9210716</v>
          </cell>
        </row>
        <row r="506">
          <cell r="A506" t="str">
            <v>9210717</v>
          </cell>
        </row>
        <row r="507">
          <cell r="A507" t="str">
            <v>9220001</v>
          </cell>
        </row>
        <row r="508">
          <cell r="A508" t="str">
            <v>9220002</v>
          </cell>
        </row>
        <row r="509">
          <cell r="A509" t="str">
            <v>9220003</v>
          </cell>
        </row>
        <row r="510">
          <cell r="A510" t="str">
            <v>9220004</v>
          </cell>
        </row>
        <row r="511">
          <cell r="A511" t="str">
            <v>9220005</v>
          </cell>
        </row>
        <row r="512">
          <cell r="A512" t="str">
            <v>9220006</v>
          </cell>
        </row>
        <row r="513">
          <cell r="A513" t="str">
            <v>9220007</v>
          </cell>
        </row>
        <row r="514">
          <cell r="A514" t="str">
            <v>9220008</v>
          </cell>
        </row>
        <row r="515">
          <cell r="A515" t="str">
            <v>93102113</v>
          </cell>
        </row>
        <row r="516">
          <cell r="A516" t="str">
            <v>93102120</v>
          </cell>
        </row>
        <row r="517">
          <cell r="A517" t="str">
            <v>93102121</v>
          </cell>
        </row>
        <row r="518">
          <cell r="A518" t="str">
            <v>93102122</v>
          </cell>
        </row>
        <row r="519">
          <cell r="A519" t="str">
            <v>93102125</v>
          </cell>
        </row>
        <row r="520">
          <cell r="A520" t="str">
            <v>93102135</v>
          </cell>
        </row>
        <row r="521">
          <cell r="A521" t="str">
            <v>9310540</v>
          </cell>
        </row>
        <row r="522">
          <cell r="A522" t="str">
            <v>9310542</v>
          </cell>
        </row>
        <row r="523">
          <cell r="A523" t="str">
            <v>9310543</v>
          </cell>
        </row>
        <row r="524">
          <cell r="A524" t="str">
            <v>9310544</v>
          </cell>
        </row>
        <row r="525">
          <cell r="A525" t="str">
            <v>9310545</v>
          </cell>
        </row>
        <row r="526">
          <cell r="A526" t="str">
            <v>9310546</v>
          </cell>
        </row>
        <row r="527">
          <cell r="A527" t="str">
            <v>9310547</v>
          </cell>
        </row>
        <row r="528">
          <cell r="A528" t="str">
            <v>9310554</v>
          </cell>
        </row>
        <row r="529">
          <cell r="A529" t="str">
            <v>9310557</v>
          </cell>
        </row>
        <row r="530">
          <cell r="A530" t="str">
            <v>9310600</v>
          </cell>
        </row>
        <row r="531">
          <cell r="A531" t="str">
            <v>9310611</v>
          </cell>
        </row>
        <row r="532">
          <cell r="A532" t="str">
            <v>9310612</v>
          </cell>
        </row>
        <row r="533">
          <cell r="A533" t="str">
            <v>9310617</v>
          </cell>
        </row>
        <row r="534">
          <cell r="A534" t="str">
            <v>9310618</v>
          </cell>
        </row>
        <row r="535">
          <cell r="A535" t="str">
            <v>9310622</v>
          </cell>
        </row>
        <row r="536">
          <cell r="A536" t="str">
            <v>9310624</v>
          </cell>
        </row>
        <row r="537">
          <cell r="A537" t="str">
            <v>9310625</v>
          </cell>
        </row>
        <row r="538">
          <cell r="A538" t="str">
            <v>9310627</v>
          </cell>
        </row>
        <row r="539">
          <cell r="A539" t="str">
            <v>9310628</v>
          </cell>
        </row>
        <row r="540">
          <cell r="A540" t="str">
            <v>9310631</v>
          </cell>
        </row>
        <row r="541">
          <cell r="A541" t="str">
            <v>9310634</v>
          </cell>
        </row>
        <row r="542">
          <cell r="A542" t="str">
            <v>9310635</v>
          </cell>
        </row>
        <row r="543">
          <cell r="A543" t="str">
            <v>9310636</v>
          </cell>
        </row>
        <row r="544">
          <cell r="A544" t="str">
            <v>9310637</v>
          </cell>
        </row>
        <row r="545">
          <cell r="A545" t="str">
            <v>9310638</v>
          </cell>
        </row>
        <row r="546">
          <cell r="A546" t="str">
            <v>9310640</v>
          </cell>
        </row>
        <row r="547">
          <cell r="A547" t="str">
            <v>9310641</v>
          </cell>
        </row>
        <row r="548">
          <cell r="A548" t="str">
            <v>9310642</v>
          </cell>
        </row>
        <row r="549">
          <cell r="A549" t="str">
            <v>9310643</v>
          </cell>
        </row>
        <row r="550">
          <cell r="A550" t="str">
            <v>9310644</v>
          </cell>
        </row>
        <row r="551">
          <cell r="A551" t="str">
            <v>9310652</v>
          </cell>
        </row>
        <row r="552">
          <cell r="A552" t="str">
            <v>9310659</v>
          </cell>
        </row>
        <row r="553">
          <cell r="A553" t="str">
            <v>9310660</v>
          </cell>
        </row>
        <row r="554">
          <cell r="A554" t="str">
            <v>9310672</v>
          </cell>
        </row>
        <row r="555">
          <cell r="A555" t="str">
            <v>9310678</v>
          </cell>
        </row>
        <row r="556">
          <cell r="A556" t="str">
            <v>9310684</v>
          </cell>
        </row>
        <row r="557">
          <cell r="A557" t="str">
            <v>9310686</v>
          </cell>
        </row>
        <row r="558">
          <cell r="A558" t="str">
            <v>9310692</v>
          </cell>
        </row>
        <row r="559">
          <cell r="A559" t="str">
            <v>9310693</v>
          </cell>
        </row>
        <row r="560">
          <cell r="A560" t="str">
            <v>9310696</v>
          </cell>
        </row>
        <row r="561">
          <cell r="A561" t="str">
            <v>9310697</v>
          </cell>
        </row>
        <row r="562">
          <cell r="A562" t="str">
            <v>9310698</v>
          </cell>
        </row>
        <row r="563">
          <cell r="A563" t="str">
            <v>9310699</v>
          </cell>
        </row>
        <row r="564">
          <cell r="A564" t="str">
            <v>9311003</v>
          </cell>
        </row>
        <row r="565">
          <cell r="A565" t="str">
            <v>9311004</v>
          </cell>
        </row>
        <row r="566">
          <cell r="A566" t="str">
            <v>9311005</v>
          </cell>
        </row>
        <row r="567">
          <cell r="A567" t="str">
            <v>9311007</v>
          </cell>
        </row>
        <row r="568">
          <cell r="A568" t="str">
            <v>9311008</v>
          </cell>
        </row>
        <row r="569">
          <cell r="A569" t="str">
            <v>9311009</v>
          </cell>
        </row>
        <row r="570">
          <cell r="A570" t="str">
            <v>9311011</v>
          </cell>
        </row>
        <row r="571">
          <cell r="A571" t="str">
            <v>9311012</v>
          </cell>
        </row>
        <row r="572">
          <cell r="A572" t="str">
            <v>9311013</v>
          </cell>
        </row>
        <row r="573">
          <cell r="A573" t="str">
            <v>9311014</v>
          </cell>
        </row>
        <row r="574">
          <cell r="A574" t="str">
            <v>9311016</v>
          </cell>
        </row>
        <row r="575">
          <cell r="A575" t="str">
            <v>9311017</v>
          </cell>
        </row>
        <row r="576">
          <cell r="A576" t="str">
            <v>9311018</v>
          </cell>
        </row>
        <row r="577">
          <cell r="A577" t="str">
            <v>9311019</v>
          </cell>
        </row>
        <row r="578">
          <cell r="A578" t="str">
            <v>9311020</v>
          </cell>
        </row>
        <row r="579">
          <cell r="A579" t="str">
            <v>9311021</v>
          </cell>
        </row>
        <row r="580">
          <cell r="A580" t="str">
            <v>9311023</v>
          </cell>
        </row>
        <row r="581">
          <cell r="A581" t="str">
            <v>9311025</v>
          </cell>
        </row>
        <row r="582">
          <cell r="A582" t="str">
            <v>9311026</v>
          </cell>
        </row>
        <row r="583">
          <cell r="A583" t="str">
            <v>9311027</v>
          </cell>
        </row>
        <row r="584">
          <cell r="A584" t="str">
            <v>9311029</v>
          </cell>
        </row>
        <row r="585">
          <cell r="A585" t="str">
            <v>9311030</v>
          </cell>
        </row>
        <row r="586">
          <cell r="A586" t="str">
            <v>9311031</v>
          </cell>
        </row>
        <row r="587">
          <cell r="A587" t="str">
            <v>9311032</v>
          </cell>
        </row>
        <row r="588">
          <cell r="A588" t="str">
            <v>9311033</v>
          </cell>
        </row>
        <row r="589">
          <cell r="A589" t="str">
            <v>9311035</v>
          </cell>
        </row>
        <row r="590">
          <cell r="A590" t="str">
            <v>9311036</v>
          </cell>
        </row>
        <row r="591">
          <cell r="A591" t="str">
            <v>9311037</v>
          </cell>
        </row>
        <row r="592">
          <cell r="A592" t="str">
            <v>9311038</v>
          </cell>
        </row>
        <row r="593">
          <cell r="A593" t="str">
            <v>9311039</v>
          </cell>
        </row>
        <row r="594">
          <cell r="A594" t="str">
            <v>9311040</v>
          </cell>
        </row>
        <row r="595">
          <cell r="A595" t="str">
            <v>9311041</v>
          </cell>
        </row>
        <row r="596">
          <cell r="A596" t="str">
            <v>9311042</v>
          </cell>
        </row>
        <row r="597">
          <cell r="A597" t="str">
            <v>9311046</v>
          </cell>
        </row>
        <row r="598">
          <cell r="A598" t="str">
            <v>9311047</v>
          </cell>
        </row>
        <row r="599">
          <cell r="A599" t="str">
            <v>9311048</v>
          </cell>
        </row>
        <row r="600">
          <cell r="A600" t="str">
            <v>9311049</v>
          </cell>
        </row>
        <row r="601">
          <cell r="A601" t="str">
            <v>9311067</v>
          </cell>
        </row>
        <row r="602">
          <cell r="A602" t="str">
            <v>9311068</v>
          </cell>
        </row>
        <row r="603">
          <cell r="A603" t="str">
            <v>9311069</v>
          </cell>
        </row>
        <row r="604">
          <cell r="A604" t="str">
            <v>93110700</v>
          </cell>
        </row>
        <row r="605">
          <cell r="A605" t="str">
            <v>93110701</v>
          </cell>
        </row>
        <row r="606">
          <cell r="A606" t="str">
            <v>93110704</v>
          </cell>
        </row>
        <row r="607">
          <cell r="A607" t="str">
            <v>93110705</v>
          </cell>
        </row>
        <row r="608">
          <cell r="A608" t="str">
            <v>93110706</v>
          </cell>
        </row>
        <row r="609">
          <cell r="A609" t="str">
            <v>9311072</v>
          </cell>
        </row>
        <row r="610">
          <cell r="A610" t="str">
            <v>9311081</v>
          </cell>
        </row>
        <row r="611">
          <cell r="A611" t="str">
            <v>9311088</v>
          </cell>
        </row>
        <row r="612">
          <cell r="A612" t="str">
            <v>9311089</v>
          </cell>
        </row>
        <row r="613">
          <cell r="A613" t="str">
            <v>9311092</v>
          </cell>
        </row>
        <row r="614">
          <cell r="A614" t="str">
            <v>9311094</v>
          </cell>
        </row>
        <row r="615">
          <cell r="A615" t="str">
            <v>9311095</v>
          </cell>
        </row>
        <row r="616">
          <cell r="A616" t="str">
            <v>9311115</v>
          </cell>
        </row>
        <row r="617">
          <cell r="A617" t="str">
            <v>9311117</v>
          </cell>
        </row>
        <row r="618">
          <cell r="A618" t="str">
            <v>9311120</v>
          </cell>
        </row>
        <row r="619">
          <cell r="A619" t="str">
            <v>93111243</v>
          </cell>
        </row>
        <row r="620">
          <cell r="A620" t="str">
            <v>9311126</v>
          </cell>
        </row>
        <row r="621">
          <cell r="A621" t="str">
            <v>9311128</v>
          </cell>
        </row>
        <row r="622">
          <cell r="A622" t="str">
            <v>9311130</v>
          </cell>
        </row>
        <row r="623">
          <cell r="A623" t="str">
            <v>9311138</v>
          </cell>
        </row>
        <row r="624">
          <cell r="A624" t="str">
            <v>9311140</v>
          </cell>
        </row>
        <row r="625">
          <cell r="A625" t="str">
            <v>9311146</v>
          </cell>
        </row>
        <row r="626">
          <cell r="A626" t="str">
            <v>9311147</v>
          </cell>
        </row>
        <row r="627">
          <cell r="A627" t="str">
            <v>9311150</v>
          </cell>
        </row>
        <row r="628">
          <cell r="A628" t="str">
            <v>9311152</v>
          </cell>
        </row>
        <row r="629">
          <cell r="A629" t="str">
            <v>9311154</v>
          </cell>
        </row>
        <row r="630">
          <cell r="A630" t="str">
            <v>9311156</v>
          </cell>
        </row>
        <row r="631">
          <cell r="A631" t="str">
            <v>9311158</v>
          </cell>
        </row>
        <row r="632">
          <cell r="A632" t="str">
            <v>9311160</v>
          </cell>
        </row>
        <row r="633">
          <cell r="A633" t="str">
            <v>9311164</v>
          </cell>
        </row>
        <row r="634">
          <cell r="A634" t="str">
            <v>9311166</v>
          </cell>
        </row>
        <row r="635">
          <cell r="A635" t="str">
            <v>9311167</v>
          </cell>
        </row>
        <row r="636">
          <cell r="A636" t="str">
            <v>9311171</v>
          </cell>
        </row>
        <row r="637">
          <cell r="A637" t="str">
            <v>9311174</v>
          </cell>
        </row>
        <row r="638">
          <cell r="A638" t="str">
            <v>9311175</v>
          </cell>
        </row>
        <row r="639">
          <cell r="A639" t="str">
            <v>9311181</v>
          </cell>
        </row>
        <row r="640">
          <cell r="A640" t="str">
            <v>9311182</v>
          </cell>
        </row>
        <row r="641">
          <cell r="A641" t="str">
            <v>9311183</v>
          </cell>
        </row>
        <row r="642">
          <cell r="A642" t="str">
            <v>9311184</v>
          </cell>
        </row>
        <row r="643">
          <cell r="A643" t="str">
            <v>9311185</v>
          </cell>
        </row>
        <row r="644">
          <cell r="A644" t="str">
            <v>9311186</v>
          </cell>
        </row>
        <row r="645">
          <cell r="A645" t="str">
            <v>9311187</v>
          </cell>
        </row>
        <row r="646">
          <cell r="A646" t="str">
            <v>9311188</v>
          </cell>
        </row>
        <row r="647">
          <cell r="A647" t="str">
            <v>9311192</v>
          </cell>
        </row>
        <row r="648">
          <cell r="A648" t="str">
            <v>9311194</v>
          </cell>
        </row>
        <row r="649">
          <cell r="A649" t="str">
            <v>9311196</v>
          </cell>
        </row>
        <row r="650">
          <cell r="A650" t="str">
            <v>9311197</v>
          </cell>
        </row>
        <row r="651">
          <cell r="A651" t="str">
            <v>9311199</v>
          </cell>
        </row>
        <row r="652">
          <cell r="A652" t="str">
            <v>9311201</v>
          </cell>
        </row>
        <row r="653">
          <cell r="A653" t="str">
            <v>9311204</v>
          </cell>
        </row>
        <row r="654">
          <cell r="A654" t="str">
            <v>9311206</v>
          </cell>
        </row>
        <row r="655">
          <cell r="A655" t="str">
            <v>9311210</v>
          </cell>
        </row>
        <row r="656">
          <cell r="A656" t="str">
            <v>9311211</v>
          </cell>
        </row>
        <row r="657">
          <cell r="A657" t="str">
            <v>9311212</v>
          </cell>
        </row>
        <row r="658">
          <cell r="A658" t="str">
            <v>9311213</v>
          </cell>
        </row>
        <row r="659">
          <cell r="A659" t="str">
            <v>9311214</v>
          </cell>
        </row>
        <row r="660">
          <cell r="A660" t="str">
            <v>9311215</v>
          </cell>
        </row>
        <row r="661">
          <cell r="A661" t="str">
            <v>9311216</v>
          </cell>
        </row>
        <row r="662">
          <cell r="A662" t="str">
            <v>9311217</v>
          </cell>
        </row>
        <row r="663">
          <cell r="A663" t="str">
            <v>9311218</v>
          </cell>
        </row>
        <row r="664">
          <cell r="A664" t="str">
            <v>9311219</v>
          </cell>
        </row>
        <row r="665">
          <cell r="A665" t="str">
            <v>9311220</v>
          </cell>
        </row>
        <row r="666">
          <cell r="A666" t="str">
            <v>9311221</v>
          </cell>
        </row>
        <row r="667">
          <cell r="A667" t="str">
            <v>9311222</v>
          </cell>
        </row>
        <row r="668">
          <cell r="A668" t="str">
            <v>9311223</v>
          </cell>
        </row>
        <row r="669">
          <cell r="A669" t="str">
            <v>9311224</v>
          </cell>
        </row>
        <row r="670">
          <cell r="A670" t="str">
            <v>9311225</v>
          </cell>
        </row>
        <row r="671">
          <cell r="A671" t="str">
            <v>9311226</v>
          </cell>
        </row>
        <row r="672">
          <cell r="A672" t="str">
            <v>9311227</v>
          </cell>
        </row>
        <row r="673">
          <cell r="A673" t="str">
            <v>9311228</v>
          </cell>
        </row>
        <row r="674">
          <cell r="A674" t="str">
            <v>9311229</v>
          </cell>
        </row>
        <row r="675">
          <cell r="A675" t="str">
            <v>9311230</v>
          </cell>
        </row>
        <row r="676">
          <cell r="A676" t="str">
            <v>9311232</v>
          </cell>
        </row>
        <row r="677">
          <cell r="A677" t="str">
            <v>9311233</v>
          </cell>
        </row>
        <row r="678">
          <cell r="A678" t="str">
            <v>9311234</v>
          </cell>
        </row>
        <row r="679">
          <cell r="A679" t="str">
            <v>9311235</v>
          </cell>
        </row>
        <row r="680">
          <cell r="A680" t="str">
            <v>9311236</v>
          </cell>
        </row>
        <row r="681">
          <cell r="A681" t="str">
            <v>9311237</v>
          </cell>
        </row>
        <row r="682">
          <cell r="A682" t="str">
            <v>9311238</v>
          </cell>
        </row>
        <row r="683">
          <cell r="A683" t="str">
            <v>9311239</v>
          </cell>
        </row>
        <row r="684">
          <cell r="A684" t="str">
            <v>9311240</v>
          </cell>
        </row>
        <row r="685">
          <cell r="A685" t="str">
            <v>9311241</v>
          </cell>
        </row>
        <row r="686">
          <cell r="A686" t="str">
            <v>9311242</v>
          </cell>
        </row>
      </sheetData>
      <sheetData sheetId="5">
        <row r="190">
          <cell r="F190">
            <v>315661429.63800001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odes"/>
      <sheetName val="July"/>
      <sheetName val="August"/>
      <sheetName val="September"/>
      <sheetName val="October"/>
      <sheetName val="November"/>
      <sheetName val="December"/>
      <sheetName val="January"/>
      <sheetName val="February"/>
      <sheetName val="March"/>
      <sheetName val="April"/>
      <sheetName val="May"/>
      <sheetName val="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ow r="5">
          <cell r="I5" t="str">
            <v>AUD/USD</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sheetName val="GJ"/>
      <sheetName val="GJ-test"/>
      <sheetName val="TB"/>
      <sheetName val="Assets"/>
      <sheetName val="B"/>
    </sheetNames>
    <sheetDataSet>
      <sheetData sheetId="0">
        <row r="3">
          <cell r="C3" t="str">
            <v>Handgait</v>
          </cell>
        </row>
        <row r="4">
          <cell r="C4" t="str">
            <v>Ereen</v>
          </cell>
        </row>
        <row r="5">
          <cell r="C5" t="str">
            <v>Asgat</v>
          </cell>
        </row>
        <row r="6">
          <cell r="C6" t="str">
            <v>Tarbagatai</v>
          </cell>
        </row>
        <row r="7">
          <cell r="C7" t="str">
            <v>Tsuuts-Nuruu</v>
          </cell>
        </row>
      </sheetData>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ayaa's dans"/>
      <sheetName val="tdb-82"/>
      <sheetName val="tdb-usd"/>
      <sheetName val="tdb-22"/>
      <sheetName val="tdb-23"/>
      <sheetName val="tdb-24"/>
      <sheetName val="tdb-tsalin"/>
      <sheetName val="tdb-card"/>
      <sheetName val="golomt"/>
      <sheetName val="ibank noorog"/>
      <sheetName val="tulbur batalgaa"/>
      <sheetName val="100-10643"/>
      <sheetName val="цалин"/>
      <sheetName val="dans neelt"/>
      <sheetName val="turees"/>
      <sheetName val="моби"/>
      <sheetName val="ttha hur"/>
      <sheetName val="cash-tug"/>
      <sheetName val="tdb-daaya22"/>
      <sheetName val="nom free"/>
      <sheetName val="baraa mat"/>
      <sheetName val="ug"/>
      <sheetName val="ab"/>
      <sheetName val="bhho-98"/>
      <sheetName val="tdb-setlement"/>
      <sheetName val="ariljaa"/>
      <sheetName val="uh"/>
      <sheetName val="uh dahin burt"/>
      <sheetName val="Sheet4"/>
      <sheetName val="asuudal dans"/>
      <sheetName val="hansh"/>
      <sheetName val="Journal"/>
      <sheetName val="TB"/>
      <sheetName val="Journal (2)"/>
      <sheetName val="TB-2"/>
      <sheetName val="nuur"/>
      <sheetName val="zahidal"/>
      <sheetName val="Balance"/>
      <sheetName val="orlogo"/>
      <sheetName val="umch"/>
      <sheetName val="MG"/>
      <sheetName val="Journal-MG"/>
      <sheetName val="MG noorog"/>
      <sheetName val="MG noorog (2)"/>
      <sheetName val="CIT"/>
      <sheetName val="TT-13"/>
      <sheetName val="Reconciliation"/>
      <sheetName val="PIT-1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60">
          <cell r="V60">
            <v>-4.7854352742433548E-3</v>
          </cell>
        </row>
      </sheetData>
      <sheetData sheetId="33"/>
      <sheetData sheetId="34">
        <row r="55">
          <cell r="G55">
            <v>3302432.5</v>
          </cell>
        </row>
      </sheetData>
      <sheetData sheetId="35">
        <row r="22">
          <cell r="M22" t="str">
            <v xml:space="preserve">"СТАНДАРТ ИНВЕСТМЕНТ ҮЦК " ХХК -ИЙН </v>
          </cell>
        </row>
      </sheetData>
      <sheetData sheetId="36"/>
      <sheetData sheetId="37">
        <row r="14">
          <cell r="F14">
            <v>6410320.8398000179</v>
          </cell>
        </row>
        <row r="83">
          <cell r="E83">
            <v>-154401673.71732661</v>
          </cell>
        </row>
        <row r="86">
          <cell r="F86">
            <v>249734938.63267338</v>
          </cell>
        </row>
      </sheetData>
      <sheetData sheetId="38"/>
      <sheetData sheetId="39">
        <row r="29">
          <cell r="H29">
            <v>249734938.62788782</v>
          </cell>
        </row>
      </sheetData>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CT"/>
      <sheetName val="СТ1"/>
      <sheetName val="СТ2"/>
      <sheetName val="СТ3"/>
      <sheetName val="СТ4"/>
      <sheetName val="Тод1"/>
      <sheetName val="тод2"/>
      <sheetName val="journal"/>
      <sheetName val="БМ "/>
      <sheetName val="R"/>
      <sheetName val="ED"/>
      <sheetName val="W"/>
      <sheetName val="L"/>
      <sheetName val="БМ"/>
      <sheetName val="VAT"/>
      <sheetName val="Цалин"/>
      <sheetName val="2000G"/>
      <sheetName val="2000"/>
      <sheetName val="1400G"/>
      <sheetName val="1400"/>
      <sheetName val="T"/>
      <sheetName val="info"/>
      <sheetName val="Help!"/>
      <sheetName val="S"/>
      <sheetName val="Sheet2"/>
      <sheetName val="TT-11_1"/>
      <sheetName val="Номин УОО"/>
      <sheetName val="1290"/>
    </sheetNames>
    <sheetDataSet>
      <sheetData sheetId="0" refreshError="1"/>
      <sheetData sheetId="1" refreshError="1"/>
      <sheetData sheetId="2">
        <row r="11">
          <cell r="D11">
            <v>40839996.205673873</v>
          </cell>
        </row>
      </sheetData>
      <sheetData sheetId="3">
        <row r="8">
          <cell r="D8">
            <v>1158090223.619091</v>
          </cell>
        </row>
      </sheetData>
      <sheetData sheetId="4" refreshError="1"/>
      <sheetData sheetId="5" refreshError="1"/>
      <sheetData sheetId="6" refreshError="1"/>
      <sheetData sheetId="7" refreshError="1"/>
      <sheetData sheetId="8" refreshError="1"/>
      <sheetData sheetId="9" refreshError="1"/>
      <sheetData sheetId="10" refreshError="1"/>
      <sheetData sheetId="11">
        <row r="6">
          <cell r="F6">
            <v>40723949.795726776</v>
          </cell>
        </row>
        <row r="37">
          <cell r="H37">
            <v>0</v>
          </cell>
        </row>
        <row r="39">
          <cell r="H39">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JILT"/>
      <sheetName val="Sheet2"/>
      <sheetName val="SAN orlogo 2009"/>
      <sheetName val="Sheet5"/>
      <sheetName val="SAN zarlaga 2009"/>
      <sheetName val="2008"/>
      <sheetName val="2007"/>
      <sheetName val="2006"/>
      <sheetName val="2005"/>
      <sheetName val="2004"/>
      <sheetName val="2003"/>
      <sheetName val="TAILBAR"/>
      <sheetName val="Sheet1"/>
      <sheetName val="SAN Orlogo saraar"/>
    </sheetNames>
    <sheetDataSet>
      <sheetData sheetId="0">
        <row r="7">
          <cell r="A7" t="str">
            <v>67100740</v>
          </cell>
        </row>
      </sheetData>
      <sheetData sheetId="1"/>
      <sheetData sheetId="2">
        <row r="2">
          <cell r="E2" t="str">
            <v>9410758</v>
          </cell>
          <cell r="H2">
            <v>7</v>
          </cell>
        </row>
        <row r="3">
          <cell r="E3" t="str">
            <v>9410759</v>
          </cell>
          <cell r="H3">
            <v>11</v>
          </cell>
        </row>
        <row r="4">
          <cell r="E4" t="str">
            <v>9410760</v>
          </cell>
          <cell r="H4">
            <v>3</v>
          </cell>
        </row>
        <row r="5">
          <cell r="E5" t="str">
            <v>9410681</v>
          </cell>
          <cell r="H5">
            <v>1</v>
          </cell>
        </row>
        <row r="6">
          <cell r="E6" t="str">
            <v>9410706</v>
          </cell>
          <cell r="H6">
            <v>1</v>
          </cell>
        </row>
        <row r="7">
          <cell r="E7" t="str">
            <v>9410687</v>
          </cell>
          <cell r="H7">
            <v>7</v>
          </cell>
        </row>
        <row r="8">
          <cell r="E8" t="str">
            <v>9410690</v>
          </cell>
          <cell r="H8">
            <v>2</v>
          </cell>
        </row>
        <row r="9">
          <cell r="E9" t="str">
            <v>9410692</v>
          </cell>
          <cell r="H9">
            <v>20</v>
          </cell>
        </row>
        <row r="10">
          <cell r="E10" t="str">
            <v>9410680</v>
          </cell>
          <cell r="H10">
            <v>1</v>
          </cell>
        </row>
        <row r="11">
          <cell r="E11" t="str">
            <v>9410686</v>
          </cell>
          <cell r="H11">
            <v>5</v>
          </cell>
        </row>
        <row r="12">
          <cell r="E12" t="str">
            <v>9410709</v>
          </cell>
          <cell r="H12">
            <v>16</v>
          </cell>
        </row>
        <row r="13">
          <cell r="E13" t="str">
            <v>9410697</v>
          </cell>
          <cell r="H13">
            <v>1</v>
          </cell>
        </row>
        <row r="14">
          <cell r="E14" t="str">
            <v>9410704</v>
          </cell>
          <cell r="H14">
            <v>15</v>
          </cell>
        </row>
        <row r="15">
          <cell r="E15" t="str">
            <v>9410708</v>
          </cell>
          <cell r="H15">
            <v>6</v>
          </cell>
        </row>
        <row r="16">
          <cell r="E16" t="str">
            <v>9410695</v>
          </cell>
          <cell r="H16">
            <v>1</v>
          </cell>
        </row>
        <row r="17">
          <cell r="E17" t="str">
            <v>9410712</v>
          </cell>
          <cell r="H17">
            <v>5</v>
          </cell>
        </row>
        <row r="18">
          <cell r="E18" t="str">
            <v>9410689</v>
          </cell>
          <cell r="H18">
            <v>8</v>
          </cell>
        </row>
        <row r="19">
          <cell r="E19" t="str">
            <v>9410702</v>
          </cell>
          <cell r="H19">
            <v>21</v>
          </cell>
        </row>
        <row r="20">
          <cell r="E20" t="str">
            <v>9410685</v>
          </cell>
          <cell r="H20">
            <v>1</v>
          </cell>
        </row>
        <row r="21">
          <cell r="E21" t="str">
            <v>9410696</v>
          </cell>
          <cell r="H21">
            <v>60</v>
          </cell>
        </row>
        <row r="22">
          <cell r="E22" t="str">
            <v>9410711</v>
          </cell>
          <cell r="H22">
            <v>10</v>
          </cell>
        </row>
        <row r="23">
          <cell r="E23" t="str">
            <v>9410683</v>
          </cell>
          <cell r="H23">
            <v>20</v>
          </cell>
        </row>
        <row r="24">
          <cell r="E24" t="str">
            <v>9410688</v>
          </cell>
          <cell r="H24">
            <v>10</v>
          </cell>
        </row>
        <row r="25">
          <cell r="E25" t="str">
            <v>9410694</v>
          </cell>
          <cell r="H25">
            <v>1</v>
          </cell>
        </row>
        <row r="26">
          <cell r="E26" t="str">
            <v>9410707</v>
          </cell>
          <cell r="H26">
            <v>2</v>
          </cell>
        </row>
        <row r="27">
          <cell r="E27" t="str">
            <v>9410698</v>
          </cell>
          <cell r="H27">
            <v>1</v>
          </cell>
        </row>
        <row r="28">
          <cell r="E28" t="str">
            <v>9410691</v>
          </cell>
          <cell r="H28">
            <v>12</v>
          </cell>
        </row>
        <row r="29">
          <cell r="E29" t="str">
            <v>9410684</v>
          </cell>
          <cell r="H29">
            <v>50</v>
          </cell>
        </row>
        <row r="30">
          <cell r="E30" t="str">
            <v>9410710</v>
          </cell>
          <cell r="H30">
            <v>20</v>
          </cell>
        </row>
        <row r="31">
          <cell r="E31" t="str">
            <v>9410703</v>
          </cell>
          <cell r="H31">
            <v>7</v>
          </cell>
        </row>
        <row r="32">
          <cell r="E32" t="str">
            <v>9410693</v>
          </cell>
          <cell r="H32">
            <v>20</v>
          </cell>
        </row>
        <row r="33">
          <cell r="E33" t="str">
            <v>9410716</v>
          </cell>
          <cell r="H33">
            <v>2</v>
          </cell>
        </row>
        <row r="34">
          <cell r="E34" t="str">
            <v>9410699</v>
          </cell>
          <cell r="H34">
            <v>1</v>
          </cell>
        </row>
        <row r="35">
          <cell r="E35" t="str">
            <v>9410705</v>
          </cell>
          <cell r="H35">
            <v>2</v>
          </cell>
        </row>
        <row r="36">
          <cell r="E36" t="str">
            <v>9410701</v>
          </cell>
          <cell r="H36">
            <v>7</v>
          </cell>
        </row>
        <row r="37">
          <cell r="E37" t="str">
            <v>9410682</v>
          </cell>
          <cell r="H37">
            <v>1</v>
          </cell>
        </row>
        <row r="38">
          <cell r="E38" t="str">
            <v>9410715</v>
          </cell>
          <cell r="H38">
            <v>2</v>
          </cell>
        </row>
        <row r="39">
          <cell r="E39" t="str">
            <v>9410700</v>
          </cell>
          <cell r="H39">
            <v>1</v>
          </cell>
        </row>
        <row r="40">
          <cell r="E40" t="str">
            <v>9410714</v>
          </cell>
          <cell r="H40">
            <v>40</v>
          </cell>
        </row>
        <row r="41">
          <cell r="E41" t="str">
            <v>9410713</v>
          </cell>
          <cell r="H41">
            <v>1</v>
          </cell>
        </row>
        <row r="42">
          <cell r="E42" t="str">
            <v>9410718</v>
          </cell>
          <cell r="H42">
            <v>8</v>
          </cell>
        </row>
        <row r="43">
          <cell r="E43" t="str">
            <v>9417017</v>
          </cell>
          <cell r="H43">
            <v>1</v>
          </cell>
        </row>
        <row r="44">
          <cell r="E44" t="str">
            <v>9410720</v>
          </cell>
          <cell r="H44">
            <v>1</v>
          </cell>
        </row>
        <row r="45">
          <cell r="E45" t="str">
            <v>9410721</v>
          </cell>
          <cell r="H45">
            <v>2</v>
          </cell>
        </row>
        <row r="46">
          <cell r="E46" t="str">
            <v>9410719</v>
          </cell>
          <cell r="H46">
            <v>2</v>
          </cell>
        </row>
        <row r="47">
          <cell r="E47" t="str">
            <v>9410722</v>
          </cell>
          <cell r="H47">
            <v>72</v>
          </cell>
        </row>
        <row r="48">
          <cell r="E48" t="str">
            <v>9410723</v>
          </cell>
          <cell r="H48">
            <v>1</v>
          </cell>
        </row>
        <row r="49">
          <cell r="E49" t="str">
            <v>9410724</v>
          </cell>
          <cell r="H49">
            <v>18</v>
          </cell>
        </row>
        <row r="50">
          <cell r="E50" t="str">
            <v>9410642</v>
          </cell>
          <cell r="H50">
            <v>6</v>
          </cell>
        </row>
        <row r="51">
          <cell r="E51" t="str">
            <v>9410726</v>
          </cell>
          <cell r="H51">
            <v>1</v>
          </cell>
        </row>
        <row r="52">
          <cell r="E52" t="str">
            <v>9410725</v>
          </cell>
          <cell r="H52">
            <v>200</v>
          </cell>
        </row>
        <row r="53">
          <cell r="E53" t="str">
            <v>9410727</v>
          </cell>
          <cell r="H53">
            <v>2</v>
          </cell>
        </row>
        <row r="54">
          <cell r="E54" t="str">
            <v>9410732</v>
          </cell>
          <cell r="H54">
            <v>2</v>
          </cell>
        </row>
        <row r="55">
          <cell r="E55" t="str">
            <v>9410735</v>
          </cell>
          <cell r="H55">
            <v>4</v>
          </cell>
        </row>
        <row r="56">
          <cell r="E56" t="str">
            <v>9410730</v>
          </cell>
          <cell r="H56">
            <v>6</v>
          </cell>
        </row>
        <row r="57">
          <cell r="E57" t="str">
            <v>9410737</v>
          </cell>
          <cell r="H57">
            <v>2</v>
          </cell>
        </row>
        <row r="58">
          <cell r="E58" t="str">
            <v>9410740</v>
          </cell>
          <cell r="H58">
            <v>6</v>
          </cell>
        </row>
        <row r="59">
          <cell r="E59" t="str">
            <v>9410738</v>
          </cell>
          <cell r="H59">
            <v>2</v>
          </cell>
        </row>
        <row r="60">
          <cell r="E60" t="str">
            <v>9410728</v>
          </cell>
          <cell r="H60">
            <v>2</v>
          </cell>
        </row>
        <row r="61">
          <cell r="E61" t="str">
            <v>9410736</v>
          </cell>
          <cell r="H61">
            <v>2</v>
          </cell>
        </row>
        <row r="62">
          <cell r="E62" t="str">
            <v>9410731</v>
          </cell>
          <cell r="H62">
            <v>2</v>
          </cell>
        </row>
        <row r="63">
          <cell r="E63" t="str">
            <v>9410733</v>
          </cell>
          <cell r="H63">
            <v>4</v>
          </cell>
        </row>
        <row r="64">
          <cell r="E64" t="str">
            <v>9410734</v>
          </cell>
          <cell r="H64">
            <v>4</v>
          </cell>
        </row>
        <row r="65">
          <cell r="E65" t="str">
            <v>9410741</v>
          </cell>
          <cell r="H65">
            <v>2</v>
          </cell>
        </row>
        <row r="66">
          <cell r="E66" t="str">
            <v>9410729</v>
          </cell>
          <cell r="H66">
            <v>2</v>
          </cell>
        </row>
        <row r="67">
          <cell r="E67" t="str">
            <v>9410739</v>
          </cell>
          <cell r="H67">
            <v>1</v>
          </cell>
        </row>
        <row r="68">
          <cell r="E68" t="str">
            <v>9410742</v>
          </cell>
          <cell r="H68">
            <v>5</v>
          </cell>
        </row>
        <row r="69">
          <cell r="E69" t="str">
            <v>9410743</v>
          </cell>
          <cell r="H69">
            <v>12</v>
          </cell>
        </row>
        <row r="70">
          <cell r="E70" t="str">
            <v>9410744</v>
          </cell>
          <cell r="H70">
            <v>6</v>
          </cell>
        </row>
        <row r="71">
          <cell r="E71" t="str">
            <v>9410744</v>
          </cell>
          <cell r="H71">
            <v>6</v>
          </cell>
        </row>
        <row r="72">
          <cell r="E72" t="str">
            <v>9410742</v>
          </cell>
          <cell r="H72">
            <v>1</v>
          </cell>
        </row>
        <row r="73">
          <cell r="E73" t="str">
            <v>9410745</v>
          </cell>
          <cell r="H73">
            <v>2</v>
          </cell>
        </row>
        <row r="645">
          <cell r="E645" t="str">
            <v>9411070</v>
          </cell>
          <cell r="H645">
            <v>2</v>
          </cell>
        </row>
        <row r="646">
          <cell r="E646" t="str">
            <v>9411071</v>
          </cell>
          <cell r="H646">
            <v>1</v>
          </cell>
        </row>
        <row r="647">
          <cell r="E647" t="str">
            <v>9411072</v>
          </cell>
          <cell r="H647">
            <v>30</v>
          </cell>
        </row>
        <row r="648">
          <cell r="E648" t="str">
            <v>9411076</v>
          </cell>
          <cell r="H648">
            <v>5</v>
          </cell>
        </row>
        <row r="649">
          <cell r="E649" t="str">
            <v>9411074</v>
          </cell>
          <cell r="H649">
            <v>5</v>
          </cell>
        </row>
        <row r="650">
          <cell r="E650" t="str">
            <v>9411078</v>
          </cell>
          <cell r="H650">
            <v>5</v>
          </cell>
        </row>
        <row r="651">
          <cell r="E651" t="str">
            <v>9411077</v>
          </cell>
          <cell r="H651">
            <v>50</v>
          </cell>
        </row>
        <row r="652">
          <cell r="E652" t="str">
            <v>9411080</v>
          </cell>
          <cell r="H652">
            <v>10</v>
          </cell>
        </row>
        <row r="653">
          <cell r="E653" t="str">
            <v>9411082</v>
          </cell>
          <cell r="H653">
            <v>1</v>
          </cell>
        </row>
        <row r="654">
          <cell r="E654" t="str">
            <v>9411073</v>
          </cell>
          <cell r="H654">
            <v>7</v>
          </cell>
        </row>
        <row r="655">
          <cell r="E655" t="str">
            <v>9411079</v>
          </cell>
          <cell r="H655">
            <v>10</v>
          </cell>
        </row>
        <row r="656">
          <cell r="E656" t="str">
            <v>9411081</v>
          </cell>
          <cell r="H656">
            <v>1</v>
          </cell>
        </row>
        <row r="657">
          <cell r="E657" t="str">
            <v>9411075</v>
          </cell>
          <cell r="H657">
            <v>1</v>
          </cell>
        </row>
        <row r="658">
          <cell r="E658" t="str">
            <v>9411073</v>
          </cell>
          <cell r="H658">
            <v>7</v>
          </cell>
        </row>
        <row r="659">
          <cell r="E659" t="str">
            <v>9411083</v>
          </cell>
          <cell r="H659">
            <v>1</v>
          </cell>
        </row>
        <row r="660">
          <cell r="E660" t="str">
            <v>9411085</v>
          </cell>
          <cell r="H660">
            <v>10</v>
          </cell>
        </row>
        <row r="661">
          <cell r="E661" t="str">
            <v>9411086</v>
          </cell>
          <cell r="H661">
            <v>1</v>
          </cell>
        </row>
        <row r="662">
          <cell r="E662" t="str">
            <v>9411092</v>
          </cell>
          <cell r="H662">
            <v>3</v>
          </cell>
        </row>
        <row r="663">
          <cell r="E663" t="str">
            <v>9411090</v>
          </cell>
          <cell r="H663">
            <v>1</v>
          </cell>
        </row>
        <row r="664">
          <cell r="E664" t="str">
            <v>9411089</v>
          </cell>
          <cell r="H664">
            <v>2</v>
          </cell>
        </row>
        <row r="665">
          <cell r="E665" t="str">
            <v>9411084</v>
          </cell>
          <cell r="H665">
            <v>1</v>
          </cell>
        </row>
        <row r="666">
          <cell r="E666" t="str">
            <v>9411087</v>
          </cell>
          <cell r="H666">
            <v>1</v>
          </cell>
        </row>
        <row r="667">
          <cell r="E667" t="str">
            <v>9411086</v>
          </cell>
          <cell r="H667">
            <v>49</v>
          </cell>
        </row>
        <row r="668">
          <cell r="E668" t="str">
            <v>9411088</v>
          </cell>
          <cell r="H668">
            <v>1</v>
          </cell>
        </row>
        <row r="669">
          <cell r="E669" t="str">
            <v>9411093</v>
          </cell>
          <cell r="H669">
            <v>20</v>
          </cell>
        </row>
        <row r="670">
          <cell r="E670" t="str">
            <v>9411094</v>
          </cell>
          <cell r="H670">
            <v>10</v>
          </cell>
        </row>
        <row r="671">
          <cell r="E671" t="str">
            <v>9411091</v>
          </cell>
          <cell r="H671">
            <v>2</v>
          </cell>
        </row>
        <row r="672">
          <cell r="E672" t="str">
            <v>9411096</v>
          </cell>
          <cell r="H672">
            <v>6</v>
          </cell>
        </row>
        <row r="673">
          <cell r="E673" t="str">
            <v>9411095</v>
          </cell>
          <cell r="H673">
            <v>12</v>
          </cell>
        </row>
        <row r="674">
          <cell r="E674" t="str">
            <v>9411097</v>
          </cell>
          <cell r="H674">
            <v>1</v>
          </cell>
        </row>
        <row r="675">
          <cell r="E675" t="str">
            <v>9411097</v>
          </cell>
          <cell r="H675">
            <v>5</v>
          </cell>
        </row>
        <row r="676">
          <cell r="E676" t="str">
            <v>9411098</v>
          </cell>
          <cell r="H676">
            <v>4</v>
          </cell>
        </row>
        <row r="677">
          <cell r="E677" t="str">
            <v>9411107</v>
          </cell>
          <cell r="H677">
            <v>235</v>
          </cell>
        </row>
        <row r="678">
          <cell r="E678" t="str">
            <v>9411103</v>
          </cell>
          <cell r="H678">
            <v>5</v>
          </cell>
        </row>
        <row r="679">
          <cell r="E679" t="str">
            <v>9411107</v>
          </cell>
          <cell r="H679">
            <v>1</v>
          </cell>
        </row>
        <row r="680">
          <cell r="E680" t="str">
            <v>9411100</v>
          </cell>
          <cell r="H680">
            <v>2</v>
          </cell>
        </row>
        <row r="681">
          <cell r="E681" t="str">
            <v>9411102</v>
          </cell>
          <cell r="H681">
            <v>16</v>
          </cell>
        </row>
        <row r="682">
          <cell r="E682" t="str">
            <v>9411106</v>
          </cell>
          <cell r="H682">
            <v>18</v>
          </cell>
        </row>
        <row r="683">
          <cell r="E683" t="str">
            <v>9411105</v>
          </cell>
          <cell r="H683">
            <v>1</v>
          </cell>
        </row>
        <row r="684">
          <cell r="E684" t="str">
            <v>9411101</v>
          </cell>
          <cell r="H684">
            <v>2</v>
          </cell>
        </row>
        <row r="685">
          <cell r="E685" t="str">
            <v>9411099</v>
          </cell>
          <cell r="H685">
            <v>2</v>
          </cell>
        </row>
        <row r="686">
          <cell r="E686" t="str">
            <v>9411104</v>
          </cell>
          <cell r="H686">
            <v>1</v>
          </cell>
        </row>
        <row r="687">
          <cell r="E687" t="str">
            <v>9411112</v>
          </cell>
          <cell r="H687">
            <v>2</v>
          </cell>
        </row>
        <row r="688">
          <cell r="E688" t="str">
            <v>9411119</v>
          </cell>
          <cell r="H688">
            <v>2</v>
          </cell>
        </row>
        <row r="689">
          <cell r="E689" t="str">
            <v>9411108</v>
          </cell>
          <cell r="H689">
            <v>2</v>
          </cell>
        </row>
        <row r="690">
          <cell r="E690" t="str">
            <v>9411111</v>
          </cell>
          <cell r="H690">
            <v>3</v>
          </cell>
        </row>
        <row r="691">
          <cell r="E691" t="str">
            <v>9411117</v>
          </cell>
          <cell r="H691">
            <v>16</v>
          </cell>
        </row>
        <row r="692">
          <cell r="E692" t="str">
            <v>9411110</v>
          </cell>
          <cell r="H692">
            <v>1</v>
          </cell>
        </row>
        <row r="693">
          <cell r="E693" t="str">
            <v>9411109</v>
          </cell>
          <cell r="H693">
            <v>2</v>
          </cell>
        </row>
        <row r="694">
          <cell r="E694" t="str">
            <v>9411118</v>
          </cell>
          <cell r="H694">
            <v>6</v>
          </cell>
        </row>
        <row r="695">
          <cell r="E695" t="str">
            <v>9411114</v>
          </cell>
          <cell r="H695">
            <v>2</v>
          </cell>
        </row>
        <row r="696">
          <cell r="E696" t="str">
            <v>9411115</v>
          </cell>
          <cell r="H696">
            <v>1</v>
          </cell>
        </row>
        <row r="697">
          <cell r="E697" t="str">
            <v>9411113</v>
          </cell>
          <cell r="H697">
            <v>12</v>
          </cell>
        </row>
        <row r="698">
          <cell r="E698" t="str">
            <v>9411120</v>
          </cell>
          <cell r="H698">
            <v>2</v>
          </cell>
        </row>
        <row r="699">
          <cell r="E699" t="str">
            <v>9411121</v>
          </cell>
          <cell r="H699">
            <v>4</v>
          </cell>
        </row>
        <row r="700">
          <cell r="E700" t="str">
            <v>9411130</v>
          </cell>
          <cell r="H700">
            <v>10</v>
          </cell>
        </row>
        <row r="701">
          <cell r="E701" t="str">
            <v>9411128</v>
          </cell>
          <cell r="H701">
            <v>1</v>
          </cell>
        </row>
        <row r="702">
          <cell r="E702" t="str">
            <v>9411133</v>
          </cell>
          <cell r="H702">
            <v>1800</v>
          </cell>
        </row>
        <row r="703">
          <cell r="E703" t="str">
            <v>9411135</v>
          </cell>
          <cell r="H703">
            <v>78</v>
          </cell>
        </row>
        <row r="704">
          <cell r="E704" t="str">
            <v>9411132</v>
          </cell>
          <cell r="H704">
            <v>3</v>
          </cell>
        </row>
        <row r="705">
          <cell r="E705" t="str">
            <v>9411129</v>
          </cell>
          <cell r="H705">
            <v>5</v>
          </cell>
        </row>
        <row r="706">
          <cell r="E706" t="str">
            <v>9411131</v>
          </cell>
          <cell r="H706">
            <v>2</v>
          </cell>
        </row>
        <row r="707">
          <cell r="E707" t="str">
            <v>9411134</v>
          </cell>
          <cell r="H707">
            <v>18</v>
          </cell>
        </row>
        <row r="708">
          <cell r="E708" t="str">
            <v>9411119</v>
          </cell>
          <cell r="H708">
            <v>2</v>
          </cell>
        </row>
        <row r="709">
          <cell r="E709" t="str">
            <v>9411127</v>
          </cell>
          <cell r="H709">
            <v>1</v>
          </cell>
        </row>
        <row r="710">
          <cell r="E710" t="str">
            <v>9411136</v>
          </cell>
          <cell r="H710">
            <v>120</v>
          </cell>
        </row>
        <row r="711">
          <cell r="E711" t="str">
            <v>9411138</v>
          </cell>
          <cell r="H711">
            <v>14</v>
          </cell>
        </row>
        <row r="712">
          <cell r="E712" t="str">
            <v>9411138</v>
          </cell>
          <cell r="H712">
            <v>1</v>
          </cell>
        </row>
        <row r="713">
          <cell r="E713" t="str">
            <v>9411137</v>
          </cell>
          <cell r="H713">
            <v>1</v>
          </cell>
        </row>
        <row r="714">
          <cell r="E714" t="str">
            <v>9411137</v>
          </cell>
          <cell r="H714">
            <v>17</v>
          </cell>
        </row>
        <row r="715">
          <cell r="E715" t="str">
            <v>9411139</v>
          </cell>
          <cell r="H715">
            <v>1</v>
          </cell>
        </row>
        <row r="716">
          <cell r="E716" t="str">
            <v>9411140</v>
          </cell>
          <cell r="H716">
            <v>5</v>
          </cell>
        </row>
        <row r="717">
          <cell r="E717" t="str">
            <v>9411122</v>
          </cell>
          <cell r="H717">
            <v>1</v>
          </cell>
        </row>
        <row r="718">
          <cell r="E718" t="str">
            <v>9411122</v>
          </cell>
          <cell r="H718">
            <v>19</v>
          </cell>
        </row>
        <row r="719">
          <cell r="E719" t="str">
            <v>9411125</v>
          </cell>
          <cell r="H719">
            <v>140</v>
          </cell>
        </row>
        <row r="720">
          <cell r="E720" t="str">
            <v>9411123</v>
          </cell>
          <cell r="H720">
            <v>62</v>
          </cell>
        </row>
        <row r="721">
          <cell r="E721" t="str">
            <v>9411124</v>
          </cell>
          <cell r="H721">
            <v>108</v>
          </cell>
        </row>
        <row r="722">
          <cell r="E722" t="str">
            <v>9411126</v>
          </cell>
          <cell r="H722">
            <v>115</v>
          </cell>
        </row>
        <row r="724">
          <cell r="E724" t="str">
            <v>9410758</v>
          </cell>
        </row>
        <row r="725">
          <cell r="E725" t="str">
            <v>9410759</v>
          </cell>
        </row>
        <row r="726">
          <cell r="E726" t="str">
            <v>9410760</v>
          </cell>
        </row>
        <row r="727">
          <cell r="E727" t="str">
            <v>9410681</v>
          </cell>
        </row>
        <row r="728">
          <cell r="E728" t="str">
            <v>9410706</v>
          </cell>
        </row>
        <row r="729">
          <cell r="E729" t="str">
            <v>9410687</v>
          </cell>
        </row>
        <row r="730">
          <cell r="E730" t="str">
            <v>9410690</v>
          </cell>
        </row>
        <row r="731">
          <cell r="E731" t="str">
            <v>9410692</v>
          </cell>
        </row>
        <row r="732">
          <cell r="E732" t="str">
            <v>9410680</v>
          </cell>
        </row>
        <row r="733">
          <cell r="E733" t="str">
            <v>9410686</v>
          </cell>
        </row>
        <row r="734">
          <cell r="E734" t="str">
            <v>9410709</v>
          </cell>
        </row>
        <row r="735">
          <cell r="E735" t="str">
            <v>9410697</v>
          </cell>
        </row>
        <row r="736">
          <cell r="E736" t="str">
            <v>9410704</v>
          </cell>
        </row>
        <row r="737">
          <cell r="E737" t="str">
            <v>9410708</v>
          </cell>
        </row>
        <row r="738">
          <cell r="E738" t="str">
            <v>9410695</v>
          </cell>
        </row>
        <row r="739">
          <cell r="E739" t="str">
            <v>9410712</v>
          </cell>
        </row>
        <row r="740">
          <cell r="E740" t="str">
            <v>9410689</v>
          </cell>
        </row>
        <row r="741">
          <cell r="E741" t="str">
            <v>9410702</v>
          </cell>
        </row>
        <row r="742">
          <cell r="E742" t="str">
            <v>9410685</v>
          </cell>
        </row>
        <row r="743">
          <cell r="E743" t="str">
            <v>9410696</v>
          </cell>
        </row>
        <row r="744">
          <cell r="E744" t="str">
            <v>9410711</v>
          </cell>
        </row>
        <row r="745">
          <cell r="E745" t="str">
            <v>9410683</v>
          </cell>
        </row>
        <row r="746">
          <cell r="E746" t="str">
            <v>9410688</v>
          </cell>
        </row>
        <row r="747">
          <cell r="E747" t="str">
            <v>9410694</v>
          </cell>
        </row>
        <row r="748">
          <cell r="E748" t="str">
            <v>9410707</v>
          </cell>
        </row>
        <row r="749">
          <cell r="E749" t="str">
            <v>9410698</v>
          </cell>
        </row>
        <row r="750">
          <cell r="E750" t="str">
            <v>9410691</v>
          </cell>
        </row>
        <row r="751">
          <cell r="E751" t="str">
            <v>9410684</v>
          </cell>
        </row>
        <row r="752">
          <cell r="E752" t="str">
            <v>9410710</v>
          </cell>
        </row>
        <row r="753">
          <cell r="E753" t="str">
            <v>9410703</v>
          </cell>
        </row>
        <row r="754">
          <cell r="E754" t="str">
            <v>9410693</v>
          </cell>
        </row>
        <row r="755">
          <cell r="E755" t="str">
            <v>9410716</v>
          </cell>
        </row>
        <row r="756">
          <cell r="E756" t="str">
            <v>9410699</v>
          </cell>
        </row>
        <row r="757">
          <cell r="E757" t="str">
            <v>9410705</v>
          </cell>
        </row>
        <row r="758">
          <cell r="E758" t="str">
            <v>9410701</v>
          </cell>
        </row>
        <row r="759">
          <cell r="E759" t="str">
            <v>9410682</v>
          </cell>
        </row>
        <row r="760">
          <cell r="E760" t="str">
            <v>9410715</v>
          </cell>
        </row>
        <row r="761">
          <cell r="E761" t="str">
            <v>9410700</v>
          </cell>
        </row>
        <row r="762">
          <cell r="E762" t="str">
            <v>9410714</v>
          </cell>
        </row>
        <row r="763">
          <cell r="E763" t="str">
            <v>9410713</v>
          </cell>
        </row>
        <row r="764">
          <cell r="E764" t="str">
            <v>9410718</v>
          </cell>
        </row>
        <row r="765">
          <cell r="E765" t="str">
            <v>9417017</v>
          </cell>
        </row>
        <row r="766">
          <cell r="E766" t="str">
            <v>9410720</v>
          </cell>
        </row>
        <row r="767">
          <cell r="E767" t="str">
            <v>9410721</v>
          </cell>
        </row>
        <row r="768">
          <cell r="E768" t="str">
            <v>9410719</v>
          </cell>
        </row>
        <row r="769">
          <cell r="E769" t="str">
            <v>9410722</v>
          </cell>
        </row>
        <row r="770">
          <cell r="E770" t="str">
            <v>9410723</v>
          </cell>
        </row>
        <row r="771">
          <cell r="E771" t="str">
            <v>9410724</v>
          </cell>
        </row>
        <row r="772">
          <cell r="E772" t="str">
            <v>9410642</v>
          </cell>
        </row>
        <row r="773">
          <cell r="E773" t="str">
            <v>9410726</v>
          </cell>
        </row>
        <row r="774">
          <cell r="E774" t="str">
            <v>9410725</v>
          </cell>
        </row>
        <row r="775">
          <cell r="E775" t="str">
            <v>9410727</v>
          </cell>
        </row>
        <row r="776">
          <cell r="E776" t="str">
            <v>9410732</v>
          </cell>
        </row>
        <row r="777">
          <cell r="E777" t="str">
            <v>9410735</v>
          </cell>
        </row>
        <row r="778">
          <cell r="E778" t="str">
            <v>9410730</v>
          </cell>
        </row>
        <row r="779">
          <cell r="E779" t="str">
            <v>9410737</v>
          </cell>
        </row>
        <row r="780">
          <cell r="E780" t="str">
            <v>9410740</v>
          </cell>
        </row>
        <row r="781">
          <cell r="E781" t="str">
            <v>9410738</v>
          </cell>
        </row>
        <row r="782">
          <cell r="E782" t="str">
            <v>9410728</v>
          </cell>
        </row>
        <row r="783">
          <cell r="E783" t="str">
            <v>9410736</v>
          </cell>
        </row>
        <row r="784">
          <cell r="E784" t="str">
            <v>9410731</v>
          </cell>
        </row>
        <row r="785">
          <cell r="E785" t="str">
            <v>9410733</v>
          </cell>
        </row>
        <row r="786">
          <cell r="E786" t="str">
            <v>9410734</v>
          </cell>
        </row>
        <row r="787">
          <cell r="E787" t="str">
            <v>9410741</v>
          </cell>
        </row>
        <row r="788">
          <cell r="E788" t="str">
            <v>9410729</v>
          </cell>
        </row>
        <row r="789">
          <cell r="E789" t="str">
            <v>9410739</v>
          </cell>
        </row>
        <row r="790">
          <cell r="E790" t="str">
            <v>9410742</v>
          </cell>
        </row>
        <row r="791">
          <cell r="E791" t="str">
            <v>9410743</v>
          </cell>
        </row>
        <row r="792">
          <cell r="E792" t="str">
            <v>9410744</v>
          </cell>
        </row>
        <row r="793">
          <cell r="E793" t="str">
            <v>9410744</v>
          </cell>
        </row>
        <row r="794">
          <cell r="E794" t="str">
            <v>9410742</v>
          </cell>
        </row>
        <row r="795">
          <cell r="E795" t="str">
            <v>9410745</v>
          </cell>
        </row>
        <row r="796">
          <cell r="E796" t="str">
            <v>9410763</v>
          </cell>
        </row>
        <row r="797">
          <cell r="E797" t="str">
            <v>9410762</v>
          </cell>
        </row>
        <row r="798">
          <cell r="E798" t="str">
            <v>9410761</v>
          </cell>
        </row>
        <row r="799">
          <cell r="E799" t="str">
            <v>9410765</v>
          </cell>
        </row>
        <row r="800">
          <cell r="E800" t="str">
            <v>9410769</v>
          </cell>
        </row>
        <row r="801">
          <cell r="E801" t="str">
            <v>9410767</v>
          </cell>
        </row>
        <row r="802">
          <cell r="E802" t="str">
            <v>9410773</v>
          </cell>
        </row>
        <row r="803">
          <cell r="E803" t="str">
            <v>9410772</v>
          </cell>
        </row>
        <row r="804">
          <cell r="E804" t="str">
            <v>9410771</v>
          </cell>
        </row>
        <row r="805">
          <cell r="E805" t="str">
            <v>9410766</v>
          </cell>
        </row>
        <row r="806">
          <cell r="E806" t="str">
            <v>9410775</v>
          </cell>
        </row>
        <row r="807">
          <cell r="E807" t="str">
            <v>9410774</v>
          </cell>
        </row>
        <row r="808">
          <cell r="E808" t="str">
            <v>9410764</v>
          </cell>
        </row>
        <row r="809">
          <cell r="E809" t="str">
            <v>9410770</v>
          </cell>
        </row>
        <row r="810">
          <cell r="E810" t="str">
            <v>9410776</v>
          </cell>
        </row>
        <row r="811">
          <cell r="E811" t="str">
            <v>9410768</v>
          </cell>
        </row>
        <row r="812">
          <cell r="E812" t="str">
            <v>9410783</v>
          </cell>
        </row>
        <row r="813">
          <cell r="E813" t="str">
            <v>9410781</v>
          </cell>
        </row>
        <row r="814">
          <cell r="E814" t="str">
            <v>9410782</v>
          </cell>
        </row>
        <row r="815">
          <cell r="E815" t="str">
            <v>9410785</v>
          </cell>
        </row>
        <row r="816">
          <cell r="E816" t="str">
            <v>9410779</v>
          </cell>
        </row>
        <row r="817">
          <cell r="E817" t="str">
            <v>9410786</v>
          </cell>
        </row>
        <row r="818">
          <cell r="E818" t="str">
            <v>9410778</v>
          </cell>
        </row>
        <row r="819">
          <cell r="E819" t="str">
            <v>9410777</v>
          </cell>
        </row>
        <row r="820">
          <cell r="E820" t="str">
            <v>9410780</v>
          </cell>
        </row>
        <row r="821">
          <cell r="E821" t="str">
            <v>9410784</v>
          </cell>
        </row>
        <row r="822">
          <cell r="E822" t="str">
            <v>9410787</v>
          </cell>
        </row>
        <row r="823">
          <cell r="E823" t="str">
            <v>9410788</v>
          </cell>
        </row>
        <row r="824">
          <cell r="E824" t="str">
            <v>9410791</v>
          </cell>
        </row>
        <row r="825">
          <cell r="E825" t="str">
            <v>9410789</v>
          </cell>
        </row>
        <row r="826">
          <cell r="E826" t="str">
            <v>9410792</v>
          </cell>
        </row>
        <row r="827">
          <cell r="E827" t="str">
            <v>9410793</v>
          </cell>
        </row>
        <row r="828">
          <cell r="E828" t="str">
            <v>9410794</v>
          </cell>
        </row>
        <row r="829">
          <cell r="E829" t="str">
            <v>9410790</v>
          </cell>
        </row>
        <row r="830">
          <cell r="E830" t="str">
            <v>9410795</v>
          </cell>
        </row>
        <row r="831">
          <cell r="E831" t="str">
            <v>9410796</v>
          </cell>
        </row>
        <row r="832">
          <cell r="E832" t="str">
            <v>9410796</v>
          </cell>
        </row>
        <row r="833">
          <cell r="E833" t="str">
            <v>9410800</v>
          </cell>
        </row>
        <row r="834">
          <cell r="E834" t="str">
            <v>9410797</v>
          </cell>
        </row>
        <row r="835">
          <cell r="E835" t="str">
            <v>9410798</v>
          </cell>
        </row>
        <row r="836">
          <cell r="E836" t="str">
            <v>9410799</v>
          </cell>
        </row>
        <row r="837">
          <cell r="E837" t="str">
            <v>9410809</v>
          </cell>
        </row>
        <row r="838">
          <cell r="E838" t="str">
            <v>9410806</v>
          </cell>
        </row>
        <row r="839">
          <cell r="E839" t="str">
            <v>9410805</v>
          </cell>
        </row>
        <row r="840">
          <cell r="E840" t="str">
            <v>9410804</v>
          </cell>
        </row>
        <row r="841">
          <cell r="E841" t="str">
            <v>9410807</v>
          </cell>
        </row>
        <row r="842">
          <cell r="E842" t="str">
            <v>9410801</v>
          </cell>
        </row>
        <row r="843">
          <cell r="E843" t="str">
            <v>9410802</v>
          </cell>
        </row>
        <row r="844">
          <cell r="E844" t="str">
            <v>9410803</v>
          </cell>
        </row>
        <row r="845">
          <cell r="E845" t="str">
            <v>9410812</v>
          </cell>
        </row>
        <row r="846">
          <cell r="E846" t="str">
            <v>9410811</v>
          </cell>
        </row>
        <row r="847">
          <cell r="E847" t="str">
            <v>9410810</v>
          </cell>
        </row>
        <row r="848">
          <cell r="E848" t="str">
            <v>9410844</v>
          </cell>
        </row>
        <row r="849">
          <cell r="E849" t="str">
            <v>9410843</v>
          </cell>
        </row>
        <row r="850">
          <cell r="E850" t="str">
            <v>9410846</v>
          </cell>
        </row>
        <row r="851">
          <cell r="E851" t="str">
            <v>9410842</v>
          </cell>
        </row>
        <row r="852">
          <cell r="E852" t="str">
            <v>9410845</v>
          </cell>
        </row>
        <row r="853">
          <cell r="E853" t="str">
            <v>9410841</v>
          </cell>
        </row>
        <row r="854">
          <cell r="E854" t="str">
            <v>9410840</v>
          </cell>
        </row>
        <row r="855">
          <cell r="E855" t="str">
            <v>9410816</v>
          </cell>
        </row>
        <row r="856">
          <cell r="E856" t="str">
            <v>9410823</v>
          </cell>
        </row>
        <row r="857">
          <cell r="E857" t="str">
            <v>9410829</v>
          </cell>
        </row>
        <row r="858">
          <cell r="E858" t="str">
            <v>9410821</v>
          </cell>
        </row>
        <row r="859">
          <cell r="E859" t="str">
            <v>9410834</v>
          </cell>
        </row>
        <row r="860">
          <cell r="E860" t="str">
            <v>9410836</v>
          </cell>
        </row>
        <row r="861">
          <cell r="E861" t="str">
            <v>9410831</v>
          </cell>
        </row>
        <row r="862">
          <cell r="E862" t="str">
            <v>9410815</v>
          </cell>
        </row>
        <row r="863">
          <cell r="E863" t="str">
            <v>9410835</v>
          </cell>
        </row>
        <row r="864">
          <cell r="E864" t="str">
            <v>9410837</v>
          </cell>
        </row>
        <row r="865">
          <cell r="E865" t="str">
            <v>9410814</v>
          </cell>
        </row>
        <row r="866">
          <cell r="E866" t="str">
            <v>9410819</v>
          </cell>
        </row>
        <row r="867">
          <cell r="E867" t="str">
            <v>9410818</v>
          </cell>
        </row>
        <row r="868">
          <cell r="E868" t="str">
            <v>9410817</v>
          </cell>
        </row>
        <row r="869">
          <cell r="E869" t="str">
            <v>9410826</v>
          </cell>
        </row>
        <row r="870">
          <cell r="E870" t="str">
            <v>9410820</v>
          </cell>
        </row>
        <row r="871">
          <cell r="E871" t="str">
            <v>9410825</v>
          </cell>
        </row>
        <row r="872">
          <cell r="E872" t="str">
            <v>9410830</v>
          </cell>
        </row>
        <row r="873">
          <cell r="E873" t="str">
            <v>9410832</v>
          </cell>
        </row>
        <row r="874">
          <cell r="E874" t="str">
            <v>9410824</v>
          </cell>
        </row>
        <row r="875">
          <cell r="E875" t="str">
            <v>9410822</v>
          </cell>
        </row>
        <row r="876">
          <cell r="E876" t="str">
            <v>9410827</v>
          </cell>
        </row>
        <row r="877">
          <cell r="E877" t="str">
            <v>9410813</v>
          </cell>
        </row>
        <row r="878">
          <cell r="E878" t="str">
            <v>9410833</v>
          </cell>
        </row>
        <row r="879">
          <cell r="E879" t="str">
            <v>9410828</v>
          </cell>
        </row>
        <row r="880">
          <cell r="E880" t="str">
            <v>9410849</v>
          </cell>
        </row>
        <row r="881">
          <cell r="E881" t="str">
            <v>9410847</v>
          </cell>
        </row>
        <row r="882">
          <cell r="E882" t="str">
            <v>9410848</v>
          </cell>
        </row>
        <row r="883">
          <cell r="E883" t="str">
            <v>9410854</v>
          </cell>
        </row>
        <row r="884">
          <cell r="E884" t="str">
            <v>9410865</v>
          </cell>
        </row>
        <row r="885">
          <cell r="E885" t="str">
            <v>9410855</v>
          </cell>
        </row>
        <row r="886">
          <cell r="E886" t="str">
            <v>9410856</v>
          </cell>
        </row>
        <row r="887">
          <cell r="E887" t="str">
            <v>9410862</v>
          </cell>
        </row>
        <row r="888">
          <cell r="E888" t="str">
            <v>9410851</v>
          </cell>
        </row>
        <row r="889">
          <cell r="E889" t="str">
            <v>9410852</v>
          </cell>
        </row>
        <row r="890">
          <cell r="E890" t="str">
            <v>9410853</v>
          </cell>
        </row>
        <row r="891">
          <cell r="E891" t="str">
            <v>9410861</v>
          </cell>
        </row>
        <row r="892">
          <cell r="E892" t="str">
            <v>9410857</v>
          </cell>
        </row>
        <row r="893">
          <cell r="E893" t="str">
            <v>9410859</v>
          </cell>
        </row>
        <row r="894">
          <cell r="E894" t="str">
            <v>9410860</v>
          </cell>
        </row>
        <row r="895">
          <cell r="E895" t="str">
            <v>9410850</v>
          </cell>
        </row>
        <row r="896">
          <cell r="E896" t="str">
            <v>9410858</v>
          </cell>
        </row>
        <row r="897">
          <cell r="E897" t="str">
            <v>9410863</v>
          </cell>
        </row>
        <row r="898">
          <cell r="E898" t="str">
            <v>9410864</v>
          </cell>
        </row>
        <row r="899">
          <cell r="E899" t="str">
            <v>9410839</v>
          </cell>
        </row>
        <row r="900">
          <cell r="E900" t="str">
            <v>9410838</v>
          </cell>
        </row>
        <row r="901">
          <cell r="E901" t="str">
            <v>9410869</v>
          </cell>
        </row>
        <row r="902">
          <cell r="E902" t="str">
            <v>9410867</v>
          </cell>
        </row>
        <row r="903">
          <cell r="E903" t="str">
            <v>9410871</v>
          </cell>
        </row>
        <row r="904">
          <cell r="E904" t="str">
            <v>9410870</v>
          </cell>
        </row>
        <row r="905">
          <cell r="E905" t="str">
            <v>9410868</v>
          </cell>
        </row>
        <row r="906">
          <cell r="E906" t="str">
            <v>9410873</v>
          </cell>
        </row>
        <row r="907">
          <cell r="E907" t="str">
            <v>9410866</v>
          </cell>
        </row>
        <row r="908">
          <cell r="E908" t="str">
            <v>9410872</v>
          </cell>
        </row>
        <row r="909">
          <cell r="E909" t="str">
            <v>9410874</v>
          </cell>
        </row>
        <row r="910">
          <cell r="E910" t="str">
            <v>9410875</v>
          </cell>
        </row>
        <row r="911">
          <cell r="E911" t="str">
            <v>9410875</v>
          </cell>
        </row>
        <row r="912">
          <cell r="E912" t="str">
            <v>9410876</v>
          </cell>
        </row>
        <row r="913">
          <cell r="E913" t="str">
            <v>9410876</v>
          </cell>
        </row>
        <row r="914">
          <cell r="E914" t="str">
            <v>9410878</v>
          </cell>
        </row>
        <row r="915">
          <cell r="E915" t="str">
            <v>9410881</v>
          </cell>
        </row>
        <row r="916">
          <cell r="E916" t="str">
            <v>9410877</v>
          </cell>
        </row>
        <row r="917">
          <cell r="E917" t="str">
            <v>9410879</v>
          </cell>
        </row>
        <row r="918">
          <cell r="E918" t="str">
            <v>9410880</v>
          </cell>
        </row>
        <row r="919">
          <cell r="E919" t="str">
            <v>9410890</v>
          </cell>
        </row>
        <row r="920">
          <cell r="E920" t="str">
            <v>9410888</v>
          </cell>
        </row>
        <row r="921">
          <cell r="E921" t="str">
            <v>9410889</v>
          </cell>
        </row>
        <row r="922">
          <cell r="E922" t="str">
            <v>9410884</v>
          </cell>
        </row>
        <row r="923">
          <cell r="E923" t="str">
            <v>9410885</v>
          </cell>
        </row>
        <row r="924">
          <cell r="E924" t="str">
            <v>9410883</v>
          </cell>
        </row>
        <row r="925">
          <cell r="E925" t="str">
            <v>9410887</v>
          </cell>
        </row>
        <row r="926">
          <cell r="E926" t="str">
            <v>9410882</v>
          </cell>
        </row>
        <row r="927">
          <cell r="E927" t="str">
            <v>9410893</v>
          </cell>
        </row>
        <row r="928">
          <cell r="E928" t="str">
            <v>9410892</v>
          </cell>
        </row>
        <row r="929">
          <cell r="E929" t="str">
            <v>9410891</v>
          </cell>
        </row>
        <row r="930">
          <cell r="E930" t="str">
            <v>9410886</v>
          </cell>
        </row>
        <row r="931">
          <cell r="E931" t="str">
            <v>9410898</v>
          </cell>
        </row>
        <row r="932">
          <cell r="E932" t="str">
            <v>9410901</v>
          </cell>
        </row>
        <row r="933">
          <cell r="E933" t="str">
            <v>9410896</v>
          </cell>
        </row>
        <row r="934">
          <cell r="E934" t="str">
            <v>9410899</v>
          </cell>
        </row>
        <row r="935">
          <cell r="E935" t="str">
            <v>9410900</v>
          </cell>
        </row>
        <row r="936">
          <cell r="E936" t="str">
            <v>9410894</v>
          </cell>
        </row>
        <row r="937">
          <cell r="E937" t="str">
            <v>9410902</v>
          </cell>
        </row>
        <row r="938">
          <cell r="E938" t="str">
            <v>9410902</v>
          </cell>
        </row>
        <row r="939">
          <cell r="E939" t="str">
            <v>9410897</v>
          </cell>
        </row>
        <row r="940">
          <cell r="E940" t="str">
            <v>9410895</v>
          </cell>
        </row>
        <row r="941">
          <cell r="E941" t="str">
            <v>9410903</v>
          </cell>
        </row>
        <row r="942">
          <cell r="E942" t="str">
            <v>9410904</v>
          </cell>
        </row>
        <row r="943">
          <cell r="E943" t="str">
            <v>9410904</v>
          </cell>
        </row>
        <row r="944">
          <cell r="E944" t="str">
            <v>9410906</v>
          </cell>
        </row>
        <row r="945">
          <cell r="E945" t="str">
            <v>9410914</v>
          </cell>
        </row>
        <row r="946">
          <cell r="E946" t="str">
            <v>9410912</v>
          </cell>
        </row>
        <row r="947">
          <cell r="E947" t="str">
            <v>9410909</v>
          </cell>
        </row>
        <row r="948">
          <cell r="E948" t="str">
            <v>9410905</v>
          </cell>
        </row>
        <row r="949">
          <cell r="E949" t="str">
            <v>9410915</v>
          </cell>
        </row>
        <row r="950">
          <cell r="E950" t="str">
            <v>9410916</v>
          </cell>
        </row>
        <row r="951">
          <cell r="E951" t="str">
            <v>9410910</v>
          </cell>
        </row>
        <row r="952">
          <cell r="E952" t="str">
            <v>9410917</v>
          </cell>
        </row>
        <row r="953">
          <cell r="E953" t="str">
            <v>9410911</v>
          </cell>
        </row>
        <row r="954">
          <cell r="E954" t="str">
            <v>9410907</v>
          </cell>
        </row>
        <row r="955">
          <cell r="E955" t="str">
            <v>9410908</v>
          </cell>
        </row>
        <row r="956">
          <cell r="E956" t="str">
            <v>9410913</v>
          </cell>
        </row>
        <row r="957">
          <cell r="E957" t="str">
            <v>9410929</v>
          </cell>
        </row>
        <row r="958">
          <cell r="E958" t="str">
            <v>9410930</v>
          </cell>
        </row>
        <row r="959">
          <cell r="E959" t="str">
            <v>9410932</v>
          </cell>
        </row>
        <row r="960">
          <cell r="E960" t="str">
            <v>9410931</v>
          </cell>
        </row>
        <row r="961">
          <cell r="E961" t="str">
            <v>9410926</v>
          </cell>
        </row>
        <row r="962">
          <cell r="E962" t="str">
            <v>9410923</v>
          </cell>
        </row>
        <row r="963">
          <cell r="E963" t="str">
            <v>9410933</v>
          </cell>
        </row>
        <row r="964">
          <cell r="E964" t="str">
            <v>9410920</v>
          </cell>
        </row>
        <row r="965">
          <cell r="E965" t="str">
            <v>9410921</v>
          </cell>
        </row>
        <row r="966">
          <cell r="E966" t="str">
            <v>9410922</v>
          </cell>
        </row>
        <row r="967">
          <cell r="E967" t="str">
            <v>9410925</v>
          </cell>
        </row>
        <row r="968">
          <cell r="E968" t="str">
            <v>9410924</v>
          </cell>
        </row>
        <row r="969">
          <cell r="E969" t="str">
            <v>9410918</v>
          </cell>
        </row>
        <row r="970">
          <cell r="E970" t="str">
            <v>9410928</v>
          </cell>
        </row>
        <row r="971">
          <cell r="E971" t="str">
            <v>9410927</v>
          </cell>
        </row>
        <row r="972">
          <cell r="E972" t="str">
            <v>9410919</v>
          </cell>
        </row>
        <row r="973">
          <cell r="E973" t="str">
            <v>9410938</v>
          </cell>
        </row>
        <row r="974">
          <cell r="E974" t="str">
            <v>9410935</v>
          </cell>
        </row>
        <row r="975">
          <cell r="E975" t="str">
            <v>9410936</v>
          </cell>
        </row>
        <row r="976">
          <cell r="E976" t="str">
            <v>9410934</v>
          </cell>
        </row>
        <row r="977">
          <cell r="E977" t="str">
            <v>9410939</v>
          </cell>
        </row>
        <row r="978">
          <cell r="E978" t="str">
            <v>9410937</v>
          </cell>
        </row>
        <row r="979">
          <cell r="E979" t="str">
            <v>9410941</v>
          </cell>
        </row>
        <row r="980">
          <cell r="E980" t="str">
            <v>9410943</v>
          </cell>
        </row>
        <row r="981">
          <cell r="E981" t="str">
            <v>9410944</v>
          </cell>
        </row>
        <row r="982">
          <cell r="E982" t="str">
            <v>9410946</v>
          </cell>
        </row>
        <row r="983">
          <cell r="E983" t="str">
            <v>9410945</v>
          </cell>
        </row>
        <row r="984">
          <cell r="E984" t="str">
            <v>9410942</v>
          </cell>
        </row>
        <row r="985">
          <cell r="E985" t="str">
            <v>9410949</v>
          </cell>
        </row>
        <row r="986">
          <cell r="E986" t="str">
            <v>9410946</v>
          </cell>
        </row>
        <row r="987">
          <cell r="E987" t="str">
            <v>9410947</v>
          </cell>
        </row>
        <row r="988">
          <cell r="E988" t="str">
            <v>9410944</v>
          </cell>
        </row>
        <row r="989">
          <cell r="E989" t="str">
            <v>9410942</v>
          </cell>
        </row>
        <row r="990">
          <cell r="E990" t="str">
            <v>9410948</v>
          </cell>
        </row>
        <row r="991">
          <cell r="E991" t="str">
            <v>9410975</v>
          </cell>
        </row>
        <row r="992">
          <cell r="E992" t="str">
            <v>9410974</v>
          </cell>
        </row>
        <row r="993">
          <cell r="E993" t="str">
            <v>9410965</v>
          </cell>
        </row>
        <row r="994">
          <cell r="E994" t="str">
            <v>9410971</v>
          </cell>
        </row>
        <row r="995">
          <cell r="E995" t="str">
            <v>9410964</v>
          </cell>
        </row>
        <row r="996">
          <cell r="E996" t="str">
            <v>9410970</v>
          </cell>
        </row>
        <row r="997">
          <cell r="E997" t="str">
            <v>9410966</v>
          </cell>
        </row>
        <row r="998">
          <cell r="E998" t="str">
            <v>9410976</v>
          </cell>
        </row>
        <row r="999">
          <cell r="E999" t="str">
            <v>9410968</v>
          </cell>
        </row>
        <row r="1000">
          <cell r="E1000" t="str">
            <v>9410967</v>
          </cell>
        </row>
        <row r="1001">
          <cell r="E1001" t="str">
            <v>9410973</v>
          </cell>
        </row>
        <row r="1002">
          <cell r="E1002" t="str">
            <v>9410969</v>
          </cell>
        </row>
        <row r="1003">
          <cell r="E1003" t="str">
            <v>9410972</v>
          </cell>
        </row>
        <row r="1004">
          <cell r="E1004" t="str">
            <v>9410982</v>
          </cell>
        </row>
        <row r="1005">
          <cell r="E1005" t="str">
            <v>9410977</v>
          </cell>
        </row>
        <row r="1006">
          <cell r="E1006" t="str">
            <v>9410978</v>
          </cell>
        </row>
        <row r="1007">
          <cell r="E1007" t="str">
            <v>9410984</v>
          </cell>
        </row>
        <row r="1008">
          <cell r="E1008" t="str">
            <v>9410980</v>
          </cell>
        </row>
        <row r="1009">
          <cell r="E1009" t="str">
            <v>9410983</v>
          </cell>
        </row>
        <row r="1010">
          <cell r="E1010" t="str">
            <v>9410979</v>
          </cell>
        </row>
        <row r="1011">
          <cell r="E1011" t="str">
            <v>9410981</v>
          </cell>
        </row>
        <row r="1012">
          <cell r="E1012" t="str">
            <v>9410951</v>
          </cell>
        </row>
        <row r="1013">
          <cell r="E1013" t="str">
            <v>9410950</v>
          </cell>
        </row>
        <row r="1014">
          <cell r="E1014" t="str">
            <v>9410951</v>
          </cell>
        </row>
        <row r="1015">
          <cell r="E1015" t="str">
            <v>9410952</v>
          </cell>
        </row>
        <row r="1016">
          <cell r="E1016" t="str">
            <v>9410953</v>
          </cell>
        </row>
        <row r="1017">
          <cell r="E1017" t="str">
            <v>9410956</v>
          </cell>
        </row>
        <row r="1018">
          <cell r="E1018" t="str">
            <v>9410954</v>
          </cell>
        </row>
        <row r="1019">
          <cell r="E1019" t="str">
            <v>9410955</v>
          </cell>
        </row>
        <row r="1020">
          <cell r="E1020" t="str">
            <v>9410958</v>
          </cell>
        </row>
        <row r="1021">
          <cell r="E1021" t="str">
            <v>9410961</v>
          </cell>
        </row>
        <row r="1022">
          <cell r="E1022" t="str">
            <v>9410963</v>
          </cell>
        </row>
        <row r="1023">
          <cell r="E1023" t="str">
            <v>9410960</v>
          </cell>
        </row>
        <row r="1024">
          <cell r="E1024" t="str">
            <v>9410959</v>
          </cell>
        </row>
        <row r="1025">
          <cell r="E1025" t="str">
            <v>9410962</v>
          </cell>
        </row>
        <row r="1026">
          <cell r="E1026" t="str">
            <v>9410957</v>
          </cell>
        </row>
        <row r="1027">
          <cell r="E1027" t="str">
            <v>9410990</v>
          </cell>
        </row>
        <row r="1028">
          <cell r="E1028" t="str">
            <v>9410988</v>
          </cell>
        </row>
        <row r="1029">
          <cell r="E1029" t="str">
            <v>9410986</v>
          </cell>
        </row>
        <row r="1030">
          <cell r="E1030" t="str">
            <v>9410985</v>
          </cell>
        </row>
        <row r="1031">
          <cell r="E1031" t="str">
            <v>9410989</v>
          </cell>
        </row>
        <row r="1032">
          <cell r="E1032" t="str">
            <v>9410987</v>
          </cell>
        </row>
        <row r="1033">
          <cell r="E1033" t="str">
            <v>9410999</v>
          </cell>
        </row>
        <row r="1034">
          <cell r="E1034" t="str">
            <v>9411001</v>
          </cell>
        </row>
        <row r="1035">
          <cell r="E1035" t="str">
            <v>9411000</v>
          </cell>
        </row>
        <row r="1036">
          <cell r="E1036" t="str">
            <v>9410996</v>
          </cell>
        </row>
        <row r="1037">
          <cell r="E1037" t="str">
            <v>9410997</v>
          </cell>
        </row>
        <row r="1038">
          <cell r="E1038" t="str">
            <v>9410998</v>
          </cell>
        </row>
        <row r="1039">
          <cell r="E1039" t="str">
            <v>9411002</v>
          </cell>
        </row>
        <row r="1040">
          <cell r="E1040" t="str">
            <v>9410993</v>
          </cell>
        </row>
        <row r="1041">
          <cell r="E1041" t="str">
            <v>9410991</v>
          </cell>
        </row>
        <row r="1042">
          <cell r="E1042" t="str">
            <v>9410994</v>
          </cell>
        </row>
        <row r="1043">
          <cell r="E1043" t="str">
            <v>9410994</v>
          </cell>
        </row>
        <row r="1044">
          <cell r="E1044" t="str">
            <v>9410992</v>
          </cell>
        </row>
        <row r="1045">
          <cell r="E1045" t="str">
            <v>9410994</v>
          </cell>
        </row>
        <row r="1046">
          <cell r="E1046" t="str">
            <v>9410994</v>
          </cell>
        </row>
        <row r="1047">
          <cell r="E1047" t="str">
            <v>9410994</v>
          </cell>
        </row>
        <row r="1048">
          <cell r="E1048" t="str">
            <v>9410995</v>
          </cell>
        </row>
        <row r="1049">
          <cell r="E1049" t="str">
            <v>9411003</v>
          </cell>
        </row>
        <row r="1050">
          <cell r="E1050" t="str">
            <v>9411006</v>
          </cell>
        </row>
        <row r="1051">
          <cell r="E1051" t="str">
            <v>9411004</v>
          </cell>
        </row>
        <row r="1052">
          <cell r="E1052" t="str">
            <v>9411005</v>
          </cell>
        </row>
        <row r="1053">
          <cell r="E1053" t="str">
            <v>9411007</v>
          </cell>
        </row>
        <row r="1054">
          <cell r="E1054" t="str">
            <v>9411009</v>
          </cell>
        </row>
        <row r="1055">
          <cell r="E1055" t="str">
            <v>9411008</v>
          </cell>
        </row>
        <row r="1056">
          <cell r="E1056" t="str">
            <v>9411014</v>
          </cell>
        </row>
        <row r="1057">
          <cell r="E1057" t="str">
            <v>9411013</v>
          </cell>
        </row>
        <row r="1058">
          <cell r="E1058" t="str">
            <v>9411018</v>
          </cell>
        </row>
        <row r="1059">
          <cell r="E1059" t="str">
            <v>9411015</v>
          </cell>
        </row>
        <row r="1060">
          <cell r="E1060" t="str">
            <v>9411016</v>
          </cell>
        </row>
        <row r="1061">
          <cell r="E1061" t="str">
            <v>9411012</v>
          </cell>
        </row>
        <row r="1062">
          <cell r="E1062" t="str">
            <v>9411017</v>
          </cell>
        </row>
        <row r="1063">
          <cell r="E1063" t="str">
            <v>67103233</v>
          </cell>
        </row>
        <row r="1064">
          <cell r="E1064" t="str">
            <v>67104646</v>
          </cell>
        </row>
        <row r="1065">
          <cell r="E1065" t="str">
            <v>67104665</v>
          </cell>
        </row>
        <row r="1066">
          <cell r="E1066" t="str">
            <v>9310469</v>
          </cell>
        </row>
        <row r="1067">
          <cell r="E1067" t="str">
            <v>9410232</v>
          </cell>
        </row>
        <row r="1068">
          <cell r="E1068" t="str">
            <v>9410233</v>
          </cell>
        </row>
        <row r="1069">
          <cell r="E1069" t="str">
            <v>69010156</v>
          </cell>
        </row>
        <row r="1070">
          <cell r="E1070" t="str">
            <v>9410208</v>
          </cell>
        </row>
        <row r="1071">
          <cell r="E1071" t="str">
            <v>9410239</v>
          </cell>
        </row>
        <row r="1072">
          <cell r="E1072" t="str">
            <v>9410242</v>
          </cell>
        </row>
        <row r="1073">
          <cell r="E1073" t="str">
            <v>67104662</v>
          </cell>
        </row>
        <row r="1074">
          <cell r="E1074" t="str">
            <v>69007554</v>
          </cell>
        </row>
        <row r="1075">
          <cell r="E1075" t="str">
            <v>9410217</v>
          </cell>
        </row>
        <row r="1076">
          <cell r="E1076" t="str">
            <v>9410238</v>
          </cell>
        </row>
        <row r="1077">
          <cell r="E1077" t="str">
            <v>9410333</v>
          </cell>
        </row>
        <row r="1078">
          <cell r="E1078" t="str">
            <v>9411019</v>
          </cell>
        </row>
        <row r="1079">
          <cell r="E1079" t="str">
            <v>9411020</v>
          </cell>
        </row>
        <row r="1080">
          <cell r="E1080" t="str">
            <v>9411021</v>
          </cell>
        </row>
        <row r="1081">
          <cell r="E1081" t="str">
            <v>9411022</v>
          </cell>
        </row>
        <row r="1082">
          <cell r="E1082" t="str">
            <v>9411023</v>
          </cell>
        </row>
        <row r="1083">
          <cell r="E1083" t="str">
            <v>9411024</v>
          </cell>
        </row>
        <row r="1084">
          <cell r="E1084" t="str">
            <v>9411052</v>
          </cell>
        </row>
        <row r="1085">
          <cell r="E1085" t="str">
            <v>9411047</v>
          </cell>
        </row>
        <row r="1086">
          <cell r="E1086" t="str">
            <v>9411031</v>
          </cell>
        </row>
        <row r="1087">
          <cell r="E1087" t="str">
            <v>9411046</v>
          </cell>
        </row>
        <row r="1088">
          <cell r="E1088" t="str">
            <v>9411030</v>
          </cell>
        </row>
        <row r="1089">
          <cell r="E1089" t="str">
            <v>9411041</v>
          </cell>
        </row>
        <row r="1090">
          <cell r="E1090" t="str">
            <v>9411064</v>
          </cell>
        </row>
        <row r="1091">
          <cell r="E1091" t="str">
            <v>9411026</v>
          </cell>
        </row>
        <row r="1092">
          <cell r="E1092" t="str">
            <v>9411035</v>
          </cell>
        </row>
        <row r="1093">
          <cell r="E1093" t="str">
            <v>9411040</v>
          </cell>
        </row>
        <row r="1094">
          <cell r="E1094" t="str">
            <v>9411038</v>
          </cell>
        </row>
        <row r="1095">
          <cell r="E1095" t="str">
            <v>9411060</v>
          </cell>
        </row>
        <row r="1096">
          <cell r="E1096" t="str">
            <v>9411057</v>
          </cell>
        </row>
        <row r="1097">
          <cell r="E1097" t="str">
            <v>9411036</v>
          </cell>
        </row>
        <row r="1098">
          <cell r="E1098" t="str">
            <v>9411053</v>
          </cell>
        </row>
        <row r="1099">
          <cell r="E1099" t="str">
            <v>9411059</v>
          </cell>
        </row>
        <row r="1100">
          <cell r="E1100" t="str">
            <v>9411054</v>
          </cell>
        </row>
        <row r="1101">
          <cell r="E1101" t="str">
            <v>9411048</v>
          </cell>
        </row>
        <row r="1102">
          <cell r="E1102" t="str">
            <v>9411042</v>
          </cell>
        </row>
        <row r="1103">
          <cell r="E1103" t="str">
            <v>9411058</v>
          </cell>
        </row>
        <row r="1104">
          <cell r="E1104" t="str">
            <v>9411045</v>
          </cell>
        </row>
        <row r="1105">
          <cell r="E1105" t="str">
            <v>9411062</v>
          </cell>
        </row>
        <row r="1106">
          <cell r="E1106" t="str">
            <v>9411033</v>
          </cell>
        </row>
        <row r="1107">
          <cell r="E1107" t="str">
            <v>9411028</v>
          </cell>
        </row>
        <row r="1108">
          <cell r="E1108" t="str">
            <v>9411029</v>
          </cell>
        </row>
        <row r="1109">
          <cell r="E1109" t="str">
            <v>9411037</v>
          </cell>
        </row>
        <row r="1110">
          <cell r="E1110" t="str">
            <v>9411032</v>
          </cell>
        </row>
        <row r="1111">
          <cell r="E1111" t="str">
            <v>9411039</v>
          </cell>
        </row>
        <row r="1112">
          <cell r="E1112" t="str">
            <v>9411063</v>
          </cell>
        </row>
        <row r="1113">
          <cell r="E1113" t="str">
            <v>9411056</v>
          </cell>
        </row>
        <row r="1114">
          <cell r="E1114" t="str">
            <v>9411055</v>
          </cell>
        </row>
        <row r="1115">
          <cell r="E1115" t="str">
            <v>9411044</v>
          </cell>
        </row>
        <row r="1116">
          <cell r="E1116" t="str">
            <v>9411049</v>
          </cell>
        </row>
        <row r="1117">
          <cell r="E1117" t="str">
            <v>9411050</v>
          </cell>
        </row>
        <row r="1118">
          <cell r="E1118" t="str">
            <v>9411034</v>
          </cell>
        </row>
        <row r="1119">
          <cell r="E1119" t="str">
            <v>9411051</v>
          </cell>
        </row>
        <row r="1120">
          <cell r="E1120" t="str">
            <v>9411027</v>
          </cell>
        </row>
        <row r="1121">
          <cell r="E1121" t="str">
            <v>9411061</v>
          </cell>
        </row>
        <row r="1122">
          <cell r="E1122" t="str">
            <v>9411064</v>
          </cell>
        </row>
        <row r="1123">
          <cell r="E1123" t="str">
            <v>9411043</v>
          </cell>
        </row>
        <row r="1124">
          <cell r="E1124" t="str">
            <v>9411067</v>
          </cell>
        </row>
        <row r="1125">
          <cell r="E1125" t="str">
            <v>9411066</v>
          </cell>
        </row>
        <row r="1126">
          <cell r="E1126" t="str">
            <v>9411069</v>
          </cell>
        </row>
        <row r="1127">
          <cell r="E1127" t="str">
            <v>9411068</v>
          </cell>
        </row>
        <row r="1128">
          <cell r="E1128" t="str">
            <v>9411065</v>
          </cell>
        </row>
        <row r="1129">
          <cell r="E1129" t="str">
            <v>9411016</v>
          </cell>
        </row>
        <row r="1130">
          <cell r="E1130" t="str">
            <v>9411025</v>
          </cell>
        </row>
      </sheetData>
      <sheetData sheetId="3"/>
      <sheetData sheetId="4">
        <row r="2">
          <cell r="E2" t="str">
            <v>9410758</v>
          </cell>
        </row>
      </sheetData>
      <sheetData sheetId="5"/>
      <sheetData sheetId="6"/>
      <sheetData sheetId="7">
        <row r="2">
          <cell r="F2" t="str">
            <v>69010152</v>
          </cell>
        </row>
        <row r="3">
          <cell r="F3" t="str">
            <v>69010173</v>
          </cell>
        </row>
        <row r="4">
          <cell r="F4" t="str">
            <v>93101250</v>
          </cell>
        </row>
        <row r="5">
          <cell r="F5" t="str">
            <v>9310749</v>
          </cell>
        </row>
        <row r="6">
          <cell r="F6" t="str">
            <v>9310750</v>
          </cell>
        </row>
        <row r="7">
          <cell r="F7" t="str">
            <v>9310751</v>
          </cell>
        </row>
        <row r="8">
          <cell r="F8" t="str">
            <v>9310752</v>
          </cell>
        </row>
        <row r="9">
          <cell r="F9" t="str">
            <v>67103115</v>
          </cell>
        </row>
        <row r="10">
          <cell r="F10" t="str">
            <v>67103443</v>
          </cell>
        </row>
        <row r="11">
          <cell r="F11" t="str">
            <v>69010169</v>
          </cell>
        </row>
        <row r="12">
          <cell r="F12" t="str">
            <v>69010204</v>
          </cell>
        </row>
        <row r="13">
          <cell r="F13" t="str">
            <v>69010215</v>
          </cell>
        </row>
        <row r="14">
          <cell r="F14" t="str">
            <v>69010269</v>
          </cell>
        </row>
        <row r="15">
          <cell r="F15" t="str">
            <v>93101266</v>
          </cell>
        </row>
        <row r="16">
          <cell r="F16" t="str">
            <v>9310338</v>
          </cell>
        </row>
        <row r="17">
          <cell r="F17" t="str">
            <v>9310384</v>
          </cell>
        </row>
        <row r="18">
          <cell r="F18" t="str">
            <v>9310433</v>
          </cell>
        </row>
        <row r="19">
          <cell r="F19" t="str">
            <v>9310463</v>
          </cell>
        </row>
        <row r="20">
          <cell r="F20" t="str">
            <v>9310477</v>
          </cell>
        </row>
        <row r="21">
          <cell r="F21" t="str">
            <v>9310716</v>
          </cell>
        </row>
        <row r="22">
          <cell r="F22" t="str">
            <v>9310741</v>
          </cell>
        </row>
        <row r="23">
          <cell r="F23" t="str">
            <v>9310742</v>
          </cell>
        </row>
        <row r="24">
          <cell r="F24" t="str">
            <v>9310490</v>
          </cell>
        </row>
        <row r="25">
          <cell r="F25" t="str">
            <v>67104625</v>
          </cell>
        </row>
        <row r="26">
          <cell r="F26" t="str">
            <v>9310726</v>
          </cell>
        </row>
        <row r="27">
          <cell r="F27" t="str">
            <v>9310722</v>
          </cell>
        </row>
        <row r="28">
          <cell r="F28" t="str">
            <v>9310485</v>
          </cell>
        </row>
        <row r="29">
          <cell r="F29" t="str">
            <v>9310743</v>
          </cell>
        </row>
        <row r="30">
          <cell r="F30" t="str">
            <v>9310744</v>
          </cell>
        </row>
        <row r="31">
          <cell r="F31" t="str">
            <v>9310745</v>
          </cell>
        </row>
        <row r="32">
          <cell r="F32" t="str">
            <v>9310746</v>
          </cell>
        </row>
        <row r="33">
          <cell r="F33" t="str">
            <v>9310747</v>
          </cell>
        </row>
        <row r="34">
          <cell r="F34" t="str">
            <v>9310748</v>
          </cell>
        </row>
        <row r="35">
          <cell r="F35" t="str">
            <v>69010277</v>
          </cell>
        </row>
        <row r="36">
          <cell r="F36" t="str">
            <v>9310442</v>
          </cell>
        </row>
        <row r="37">
          <cell r="F37" t="str">
            <v>67103407</v>
          </cell>
        </row>
        <row r="38">
          <cell r="F38" t="str">
            <v>69010163</v>
          </cell>
        </row>
        <row r="39">
          <cell r="F39" t="str">
            <v>9310726</v>
          </cell>
        </row>
        <row r="40">
          <cell r="F40" t="str">
            <v>9310722</v>
          </cell>
        </row>
        <row r="41">
          <cell r="F41" t="str">
            <v>9310446</v>
          </cell>
        </row>
        <row r="42">
          <cell r="F42" t="str">
            <v>9310416</v>
          </cell>
        </row>
        <row r="43">
          <cell r="F43" t="str">
            <v>9310753</v>
          </cell>
        </row>
        <row r="44">
          <cell r="F44" t="str">
            <v>9310754</v>
          </cell>
        </row>
        <row r="45">
          <cell r="F45" t="str">
            <v>67104672</v>
          </cell>
        </row>
        <row r="46">
          <cell r="F46" t="str">
            <v>69010168</v>
          </cell>
        </row>
        <row r="47">
          <cell r="F47" t="str">
            <v>69010179</v>
          </cell>
        </row>
        <row r="48">
          <cell r="F48" t="str">
            <v>93101255</v>
          </cell>
        </row>
        <row r="49">
          <cell r="F49" t="str">
            <v>9310380</v>
          </cell>
        </row>
        <row r="50">
          <cell r="F50" t="str">
            <v>9310719</v>
          </cell>
        </row>
        <row r="51">
          <cell r="F51" t="str">
            <v>67190308</v>
          </cell>
        </row>
        <row r="52">
          <cell r="F52" t="str">
            <v>69010176</v>
          </cell>
        </row>
        <row r="53">
          <cell r="F53" t="str">
            <v>9310288</v>
          </cell>
        </row>
        <row r="54">
          <cell r="F54" t="str">
            <v>9310301</v>
          </cell>
        </row>
        <row r="55">
          <cell r="F55" t="str">
            <v>9310481</v>
          </cell>
        </row>
        <row r="56">
          <cell r="F56" t="str">
            <v>9310755</v>
          </cell>
        </row>
        <row r="57">
          <cell r="F57" t="str">
            <v>9310756</v>
          </cell>
        </row>
        <row r="58">
          <cell r="F58" t="str">
            <v>67190314</v>
          </cell>
        </row>
        <row r="59">
          <cell r="F59" t="str">
            <v>67190315</v>
          </cell>
        </row>
        <row r="60">
          <cell r="F60" t="str">
            <v>67190309</v>
          </cell>
        </row>
        <row r="61">
          <cell r="F61" t="str">
            <v>67190308</v>
          </cell>
        </row>
        <row r="62">
          <cell r="F62" t="str">
            <v>67104685</v>
          </cell>
        </row>
        <row r="63">
          <cell r="F63" t="str">
            <v>67104692</v>
          </cell>
        </row>
        <row r="64">
          <cell r="F64" t="str">
            <v>67104678</v>
          </cell>
        </row>
        <row r="65">
          <cell r="F65" t="str">
            <v>69010168</v>
          </cell>
        </row>
        <row r="66">
          <cell r="F66" t="str">
            <v>69010214</v>
          </cell>
        </row>
        <row r="67">
          <cell r="F67" t="str">
            <v>9310428</v>
          </cell>
        </row>
        <row r="68">
          <cell r="F68" t="str">
            <v>9310297</v>
          </cell>
        </row>
        <row r="69">
          <cell r="F69" t="str">
            <v>67103408</v>
          </cell>
        </row>
        <row r="70">
          <cell r="F70" t="str">
            <v>9310757</v>
          </cell>
        </row>
        <row r="71">
          <cell r="F71" t="str">
            <v>9310758</v>
          </cell>
        </row>
        <row r="72">
          <cell r="F72" t="str">
            <v>9310481</v>
          </cell>
        </row>
        <row r="73">
          <cell r="F73" t="str">
            <v>9310445</v>
          </cell>
        </row>
        <row r="74">
          <cell r="F74" t="str">
            <v>67101130</v>
          </cell>
        </row>
        <row r="75">
          <cell r="F75" t="str">
            <v>9310759</v>
          </cell>
        </row>
        <row r="76">
          <cell r="F76" t="str">
            <v>9310485</v>
          </cell>
        </row>
        <row r="77">
          <cell r="F77" t="str">
            <v>9310760</v>
          </cell>
        </row>
        <row r="78">
          <cell r="F78" t="str">
            <v>9310761</v>
          </cell>
        </row>
        <row r="79">
          <cell r="F79" t="str">
            <v>9310762</v>
          </cell>
        </row>
        <row r="80">
          <cell r="F80" t="str">
            <v>9310763</v>
          </cell>
        </row>
        <row r="81">
          <cell r="F81" t="str">
            <v>9310764</v>
          </cell>
        </row>
        <row r="82">
          <cell r="F82" t="str">
            <v>9310748</v>
          </cell>
        </row>
        <row r="83">
          <cell r="F83" t="str">
            <v>9310765</v>
          </cell>
        </row>
        <row r="84">
          <cell r="F84" t="str">
            <v>9310766</v>
          </cell>
        </row>
        <row r="85">
          <cell r="F85" t="str">
            <v>9310767</v>
          </cell>
        </row>
        <row r="86">
          <cell r="F86" t="str">
            <v>9310768</v>
          </cell>
        </row>
        <row r="87">
          <cell r="F87" t="str">
            <v>9310433</v>
          </cell>
        </row>
        <row r="88">
          <cell r="F88" t="str">
            <v>9310297</v>
          </cell>
        </row>
        <row r="89">
          <cell r="F89" t="str">
            <v>9310769</v>
          </cell>
        </row>
        <row r="90">
          <cell r="F90" t="str">
            <v>9310770</v>
          </cell>
        </row>
        <row r="91">
          <cell r="F91" t="str">
            <v>9310759</v>
          </cell>
        </row>
        <row r="92">
          <cell r="F92" t="str">
            <v>67104641</v>
          </cell>
        </row>
        <row r="93">
          <cell r="F93" t="str">
            <v>69010153</v>
          </cell>
        </row>
        <row r="94">
          <cell r="F94" t="str">
            <v>69010241</v>
          </cell>
        </row>
        <row r="95">
          <cell r="F95" t="str">
            <v>69010242</v>
          </cell>
        </row>
        <row r="96">
          <cell r="F96" t="str">
            <v>9310716</v>
          </cell>
        </row>
        <row r="97">
          <cell r="F97" t="str">
            <v>9310318</v>
          </cell>
        </row>
        <row r="98">
          <cell r="F98" t="str">
            <v>9310433</v>
          </cell>
        </row>
        <row r="99">
          <cell r="F99" t="str">
            <v>69010216</v>
          </cell>
        </row>
        <row r="100">
          <cell r="F100" t="str">
            <v>9310771</v>
          </cell>
        </row>
        <row r="101">
          <cell r="F101" t="str">
            <v>9310357</v>
          </cell>
        </row>
        <row r="102">
          <cell r="F102" t="str">
            <v>9310351</v>
          </cell>
        </row>
        <row r="103">
          <cell r="F103" t="str">
            <v>9310809</v>
          </cell>
        </row>
        <row r="104">
          <cell r="F104" t="str">
            <v>9310787</v>
          </cell>
        </row>
        <row r="105">
          <cell r="F105" t="str">
            <v>9310788</v>
          </cell>
        </row>
        <row r="106">
          <cell r="F106" t="str">
            <v>9310789</v>
          </cell>
        </row>
        <row r="107">
          <cell r="F107" t="str">
            <v>9310790</v>
          </cell>
        </row>
        <row r="108">
          <cell r="F108" t="str">
            <v>9310791</v>
          </cell>
        </row>
        <row r="109">
          <cell r="F109" t="str">
            <v>9310792</v>
          </cell>
        </row>
        <row r="110">
          <cell r="F110" t="str">
            <v>9310793</v>
          </cell>
        </row>
        <row r="111">
          <cell r="F111" t="str">
            <v>9310794</v>
          </cell>
        </row>
        <row r="112">
          <cell r="F112" t="str">
            <v>9310795</v>
          </cell>
        </row>
        <row r="113">
          <cell r="F113" t="str">
            <v>9310796</v>
          </cell>
        </row>
        <row r="114">
          <cell r="F114" t="str">
            <v>9310797</v>
          </cell>
        </row>
        <row r="115">
          <cell r="F115" t="str">
            <v>9310798</v>
          </cell>
        </row>
        <row r="116">
          <cell r="F116" t="str">
            <v>9310799</v>
          </cell>
        </row>
        <row r="117">
          <cell r="F117" t="str">
            <v>9310800</v>
          </cell>
        </row>
        <row r="118">
          <cell r="F118" t="str">
            <v>9310801</v>
          </cell>
        </row>
        <row r="119">
          <cell r="F119" t="str">
            <v>9310802</v>
          </cell>
        </row>
        <row r="120">
          <cell r="F120" t="str">
            <v>9310803</v>
          </cell>
        </row>
        <row r="121">
          <cell r="F121" t="str">
            <v>9310804</v>
          </cell>
        </row>
        <row r="122">
          <cell r="F122" t="str">
            <v>9310772</v>
          </cell>
        </row>
        <row r="123">
          <cell r="F123" t="str">
            <v>9310773</v>
          </cell>
        </row>
        <row r="124">
          <cell r="F124" t="str">
            <v>9310774</v>
          </cell>
        </row>
        <row r="125">
          <cell r="F125" t="str">
            <v>9310775</v>
          </cell>
        </row>
        <row r="126">
          <cell r="F126" t="str">
            <v>9310776</v>
          </cell>
        </row>
        <row r="127">
          <cell r="F127" t="str">
            <v>9310777</v>
          </cell>
        </row>
        <row r="128">
          <cell r="F128" t="str">
            <v>9310778</v>
          </cell>
        </row>
        <row r="129">
          <cell r="F129" t="str">
            <v>9310779</v>
          </cell>
        </row>
        <row r="130">
          <cell r="F130" t="str">
            <v>67190310</v>
          </cell>
        </row>
        <row r="131">
          <cell r="F131" t="str">
            <v>9310371</v>
          </cell>
        </row>
        <row r="132">
          <cell r="F132" t="str">
            <v>9310780</v>
          </cell>
        </row>
        <row r="133">
          <cell r="F133" t="str">
            <v>9310781</v>
          </cell>
        </row>
        <row r="134">
          <cell r="F134" t="str">
            <v>9310782</v>
          </cell>
        </row>
        <row r="135">
          <cell r="F135" t="str">
            <v>9310783</v>
          </cell>
        </row>
        <row r="136">
          <cell r="F136" t="str">
            <v>9310784</v>
          </cell>
        </row>
        <row r="137">
          <cell r="F137" t="str">
            <v>9310785</v>
          </cell>
        </row>
        <row r="138">
          <cell r="F138" t="str">
            <v>9310786</v>
          </cell>
        </row>
        <row r="139">
          <cell r="F139" t="str">
            <v>9310805</v>
          </cell>
        </row>
        <row r="140">
          <cell r="F140" t="str">
            <v>9310806</v>
          </cell>
        </row>
        <row r="141">
          <cell r="F141" t="str">
            <v>9310807</v>
          </cell>
        </row>
        <row r="142">
          <cell r="F142" t="str">
            <v>9310808</v>
          </cell>
        </row>
        <row r="143">
          <cell r="F143" t="str">
            <v>9310810</v>
          </cell>
        </row>
        <row r="144">
          <cell r="F144" t="str">
            <v>9310811</v>
          </cell>
        </row>
        <row r="145">
          <cell r="F145" t="str">
            <v>9310812</v>
          </cell>
        </row>
        <row r="146">
          <cell r="F146" t="str">
            <v>9310813</v>
          </cell>
        </row>
        <row r="147">
          <cell r="F147" t="str">
            <v>9310814</v>
          </cell>
        </row>
        <row r="148">
          <cell r="F148" t="str">
            <v>9310815</v>
          </cell>
        </row>
        <row r="149">
          <cell r="F149" t="str">
            <v>9310816</v>
          </cell>
        </row>
        <row r="150">
          <cell r="F150" t="str">
            <v>9310817</v>
          </cell>
        </row>
        <row r="151">
          <cell r="F151" t="str">
            <v>9310818</v>
          </cell>
        </row>
        <row r="152">
          <cell r="F152" t="str">
            <v>9310819</v>
          </cell>
        </row>
        <row r="153">
          <cell r="F153" t="str">
            <v>9310820</v>
          </cell>
        </row>
        <row r="154">
          <cell r="F154" t="str">
            <v>9310821</v>
          </cell>
        </row>
        <row r="155">
          <cell r="F155" t="str">
            <v>9310822</v>
          </cell>
        </row>
        <row r="156">
          <cell r="F156" t="str">
            <v>9310823</v>
          </cell>
        </row>
        <row r="157">
          <cell r="F157" t="str">
            <v>9310824</v>
          </cell>
        </row>
        <row r="158">
          <cell r="F158" t="str">
            <v>9310825</v>
          </cell>
        </row>
        <row r="159">
          <cell r="F159" t="str">
            <v>9310826</v>
          </cell>
        </row>
        <row r="160">
          <cell r="F160" t="str">
            <v>9310827</v>
          </cell>
        </row>
        <row r="161">
          <cell r="F161" t="str">
            <v>9310828</v>
          </cell>
        </row>
        <row r="162">
          <cell r="F162" t="str">
            <v>9310829</v>
          </cell>
        </row>
        <row r="163">
          <cell r="F163" t="str">
            <v>9310840</v>
          </cell>
        </row>
        <row r="164">
          <cell r="F164" t="str">
            <v>9310841</v>
          </cell>
        </row>
        <row r="165">
          <cell r="F165" t="str">
            <v>9310842</v>
          </cell>
        </row>
        <row r="166">
          <cell r="F166" t="str">
            <v>9310843</v>
          </cell>
        </row>
        <row r="167">
          <cell r="F167" t="str">
            <v>9310844</v>
          </cell>
        </row>
        <row r="168">
          <cell r="F168" t="str">
            <v>9310830</v>
          </cell>
        </row>
        <row r="169">
          <cell r="F169" t="str">
            <v>9310831</v>
          </cell>
        </row>
        <row r="170">
          <cell r="F170" t="str">
            <v>9310832</v>
          </cell>
        </row>
        <row r="171">
          <cell r="F171" t="str">
            <v>9310833</v>
          </cell>
        </row>
        <row r="172">
          <cell r="F172" t="str">
            <v>9310834</v>
          </cell>
        </row>
        <row r="173">
          <cell r="F173" t="str">
            <v>9310835</v>
          </cell>
        </row>
        <row r="174">
          <cell r="F174" t="str">
            <v>9310836</v>
          </cell>
        </row>
        <row r="175">
          <cell r="F175" t="str">
            <v>9310837</v>
          </cell>
        </row>
        <row r="176">
          <cell r="F176" t="str">
            <v>9310838</v>
          </cell>
        </row>
        <row r="177">
          <cell r="F177" t="str">
            <v>9310839</v>
          </cell>
        </row>
        <row r="178">
          <cell r="F178" t="str">
            <v>9310845</v>
          </cell>
        </row>
        <row r="179">
          <cell r="F179" t="str">
            <v>9310846</v>
          </cell>
        </row>
        <row r="180">
          <cell r="F180" t="str">
            <v>9310847</v>
          </cell>
        </row>
        <row r="181">
          <cell r="F181" t="str">
            <v>9310848</v>
          </cell>
        </row>
        <row r="182">
          <cell r="F182" t="str">
            <v>9310849</v>
          </cell>
        </row>
        <row r="183">
          <cell r="F183" t="str">
            <v>9310850</v>
          </cell>
        </row>
        <row r="184">
          <cell r="F184" t="str">
            <v>9310851</v>
          </cell>
        </row>
        <row r="185">
          <cell r="F185" t="str">
            <v>9310852</v>
          </cell>
        </row>
        <row r="186">
          <cell r="F186" t="str">
            <v>9310853</v>
          </cell>
        </row>
        <row r="187">
          <cell r="F187" t="str">
            <v>9310854</v>
          </cell>
        </row>
        <row r="188">
          <cell r="F188" t="str">
            <v>9310855</v>
          </cell>
        </row>
        <row r="189">
          <cell r="F189" t="str">
            <v>9310856</v>
          </cell>
        </row>
        <row r="190">
          <cell r="F190" t="str">
            <v>9310857</v>
          </cell>
        </row>
        <row r="191">
          <cell r="F191" t="str">
            <v>9310848</v>
          </cell>
        </row>
        <row r="192">
          <cell r="F192" t="str">
            <v>9310858</v>
          </cell>
        </row>
        <row r="193">
          <cell r="F193" t="str">
            <v>9310859</v>
          </cell>
        </row>
        <row r="194">
          <cell r="F194" t="str">
            <v>9310860</v>
          </cell>
        </row>
        <row r="195">
          <cell r="F195" t="str">
            <v>9310861</v>
          </cell>
        </row>
        <row r="196">
          <cell r="F196" t="str">
            <v>9310862</v>
          </cell>
        </row>
        <row r="197">
          <cell r="F197" t="str">
            <v>9310863</v>
          </cell>
        </row>
        <row r="198">
          <cell r="F198" t="str">
            <v>9310864</v>
          </cell>
        </row>
        <row r="199">
          <cell r="F199" t="str">
            <v>9310865</v>
          </cell>
        </row>
        <row r="200">
          <cell r="F200" t="str">
            <v>9310868</v>
          </cell>
        </row>
        <row r="201">
          <cell r="F201" t="str">
            <v>9310867</v>
          </cell>
        </row>
        <row r="202">
          <cell r="F202" t="str">
            <v>9310866</v>
          </cell>
        </row>
        <row r="203">
          <cell r="F203" t="str">
            <v>9310869</v>
          </cell>
        </row>
        <row r="204">
          <cell r="F204" t="str">
            <v>9310870</v>
          </cell>
        </row>
        <row r="205">
          <cell r="F205" t="str">
            <v>9310871</v>
          </cell>
        </row>
        <row r="206">
          <cell r="F206" t="str">
            <v>9310872</v>
          </cell>
        </row>
        <row r="207">
          <cell r="F207" t="str">
            <v>9310873</v>
          </cell>
        </row>
        <row r="208">
          <cell r="F208" t="str">
            <v>9310874</v>
          </cell>
        </row>
        <row r="209">
          <cell r="F209" t="str">
            <v>9310875</v>
          </cell>
        </row>
        <row r="210">
          <cell r="F210" t="str">
            <v>9310876</v>
          </cell>
        </row>
        <row r="211">
          <cell r="F211" t="str">
            <v>9310877</v>
          </cell>
        </row>
        <row r="212">
          <cell r="F212" t="str">
            <v>9310878</v>
          </cell>
        </row>
        <row r="213">
          <cell r="F213" t="str">
            <v>9310879</v>
          </cell>
        </row>
        <row r="214">
          <cell r="F214" t="str">
            <v>9310880</v>
          </cell>
        </row>
        <row r="215">
          <cell r="F215" t="str">
            <v>9310881</v>
          </cell>
        </row>
        <row r="216">
          <cell r="F216" t="str">
            <v>9310882</v>
          </cell>
        </row>
        <row r="217">
          <cell r="F217" t="str">
            <v>9310883</v>
          </cell>
        </row>
        <row r="218">
          <cell r="F218" t="str">
            <v>9310884</v>
          </cell>
        </row>
        <row r="219">
          <cell r="F219" t="str">
            <v>9310885</v>
          </cell>
        </row>
        <row r="220">
          <cell r="F220" t="str">
            <v>9310886</v>
          </cell>
        </row>
        <row r="221">
          <cell r="F221" t="str">
            <v>9310887</v>
          </cell>
        </row>
        <row r="222">
          <cell r="F222" t="str">
            <v>9310888</v>
          </cell>
        </row>
        <row r="223">
          <cell r="F223" t="str">
            <v>9310889</v>
          </cell>
        </row>
        <row r="224">
          <cell r="F224" t="str">
            <v>9310890</v>
          </cell>
        </row>
        <row r="225">
          <cell r="F225" t="str">
            <v>9310891</v>
          </cell>
        </row>
        <row r="226">
          <cell r="F226" t="str">
            <v>9310892</v>
          </cell>
        </row>
        <row r="227">
          <cell r="F227" t="str">
            <v>9310893</v>
          </cell>
        </row>
        <row r="228">
          <cell r="F228" t="str">
            <v>9310894</v>
          </cell>
        </row>
        <row r="229">
          <cell r="F229" t="str">
            <v>9310895</v>
          </cell>
        </row>
        <row r="230">
          <cell r="F230" t="str">
            <v>9310896</v>
          </cell>
        </row>
        <row r="231">
          <cell r="F231" t="str">
            <v>9310897</v>
          </cell>
        </row>
        <row r="232">
          <cell r="F232" t="str">
            <v>9310932</v>
          </cell>
        </row>
        <row r="233">
          <cell r="F233" t="str">
            <v>9310933</v>
          </cell>
        </row>
        <row r="234">
          <cell r="F234" t="str">
            <v>9310934</v>
          </cell>
        </row>
        <row r="235">
          <cell r="F235" t="str">
            <v>9310898</v>
          </cell>
        </row>
        <row r="236">
          <cell r="F236" t="str">
            <v>9310899</v>
          </cell>
        </row>
        <row r="237">
          <cell r="F237" t="str">
            <v>9310900</v>
          </cell>
        </row>
        <row r="238">
          <cell r="F238" t="str">
            <v>9310901</v>
          </cell>
        </row>
        <row r="239">
          <cell r="F239" t="str">
            <v>9310902</v>
          </cell>
        </row>
        <row r="240">
          <cell r="F240" t="str">
            <v>9310903</v>
          </cell>
        </row>
        <row r="241">
          <cell r="F241" t="str">
            <v>9310904</v>
          </cell>
        </row>
        <row r="242">
          <cell r="F242" t="str">
            <v>9310905</v>
          </cell>
        </row>
        <row r="243">
          <cell r="F243" t="str">
            <v>9310906</v>
          </cell>
        </row>
        <row r="244">
          <cell r="F244" t="str">
            <v>9310907</v>
          </cell>
        </row>
        <row r="245">
          <cell r="F245" t="str">
            <v>9310908</v>
          </cell>
        </row>
        <row r="246">
          <cell r="F246" t="str">
            <v>9310909</v>
          </cell>
        </row>
        <row r="247">
          <cell r="F247" t="str">
            <v>9310910</v>
          </cell>
        </row>
        <row r="248">
          <cell r="F248" t="str">
            <v>9310911</v>
          </cell>
        </row>
        <row r="249">
          <cell r="F249" t="str">
            <v>9310912</v>
          </cell>
        </row>
        <row r="250">
          <cell r="F250" t="str">
            <v>9310913</v>
          </cell>
        </row>
        <row r="251">
          <cell r="F251" t="str">
            <v>9310914</v>
          </cell>
        </row>
        <row r="252">
          <cell r="F252" t="str">
            <v>9310915</v>
          </cell>
        </row>
        <row r="253">
          <cell r="F253" t="str">
            <v>9310916</v>
          </cell>
        </row>
        <row r="254">
          <cell r="F254" t="str">
            <v>9310917</v>
          </cell>
        </row>
        <row r="255">
          <cell r="F255" t="str">
            <v>9310918</v>
          </cell>
        </row>
        <row r="256">
          <cell r="F256" t="str">
            <v>9310919</v>
          </cell>
        </row>
        <row r="257">
          <cell r="F257" t="str">
            <v>9310920</v>
          </cell>
        </row>
        <row r="258">
          <cell r="F258" t="str">
            <v>9310921</v>
          </cell>
        </row>
        <row r="259">
          <cell r="F259" t="str">
            <v>9310922</v>
          </cell>
        </row>
        <row r="260">
          <cell r="F260" t="str">
            <v>9310923</v>
          </cell>
        </row>
        <row r="261">
          <cell r="F261" t="str">
            <v>9310924</v>
          </cell>
        </row>
        <row r="262">
          <cell r="F262" t="str">
            <v>9310925</v>
          </cell>
        </row>
        <row r="263">
          <cell r="F263" t="str">
            <v>9310926</v>
          </cell>
        </row>
        <row r="264">
          <cell r="F264" t="str">
            <v>9310927</v>
          </cell>
        </row>
        <row r="265">
          <cell r="F265" t="str">
            <v>9310928</v>
          </cell>
        </row>
        <row r="266">
          <cell r="F266" t="str">
            <v>9310929</v>
          </cell>
        </row>
        <row r="267">
          <cell r="F267" t="str">
            <v>9310930</v>
          </cell>
        </row>
        <row r="268">
          <cell r="F268" t="str">
            <v>9310931</v>
          </cell>
        </row>
        <row r="269">
          <cell r="F269" t="str">
            <v>9310935</v>
          </cell>
        </row>
        <row r="270">
          <cell r="F270" t="str">
            <v>9310936</v>
          </cell>
        </row>
        <row r="271">
          <cell r="F271" t="str">
            <v>9310956</v>
          </cell>
        </row>
        <row r="272">
          <cell r="F272" t="str">
            <v>9310957</v>
          </cell>
        </row>
        <row r="273">
          <cell r="F273" t="str">
            <v>9310958</v>
          </cell>
        </row>
        <row r="274">
          <cell r="F274" t="str">
            <v>9310959</v>
          </cell>
        </row>
        <row r="275">
          <cell r="F275" t="str">
            <v>9310960</v>
          </cell>
        </row>
        <row r="276">
          <cell r="F276" t="str">
            <v>9310961</v>
          </cell>
        </row>
        <row r="277">
          <cell r="F277" t="str">
            <v>9310962</v>
          </cell>
        </row>
        <row r="278">
          <cell r="F278" t="str">
            <v>9310963</v>
          </cell>
        </row>
        <row r="279">
          <cell r="F279" t="str">
            <v>9310964</v>
          </cell>
        </row>
        <row r="280">
          <cell r="F280" t="str">
            <v>9310965</v>
          </cell>
        </row>
        <row r="281">
          <cell r="F281" t="str">
            <v>9310966</v>
          </cell>
        </row>
        <row r="282">
          <cell r="F282" t="str">
            <v>9310967</v>
          </cell>
        </row>
        <row r="283">
          <cell r="F283" t="str">
            <v>9310968</v>
          </cell>
        </row>
        <row r="284">
          <cell r="F284" t="str">
            <v>9310969</v>
          </cell>
        </row>
        <row r="285">
          <cell r="F285" t="str">
            <v>9310970</v>
          </cell>
        </row>
        <row r="286">
          <cell r="F286" t="str">
            <v>9310971</v>
          </cell>
        </row>
        <row r="287">
          <cell r="F287" t="str">
            <v>9310972</v>
          </cell>
        </row>
        <row r="288">
          <cell r="F288" t="str">
            <v>9310973</v>
          </cell>
        </row>
        <row r="289">
          <cell r="F289" t="str">
            <v>9310974</v>
          </cell>
        </row>
        <row r="290">
          <cell r="F290" t="str">
            <v>9310975</v>
          </cell>
        </row>
        <row r="291">
          <cell r="F291" t="str">
            <v>9310976</v>
          </cell>
        </row>
        <row r="292">
          <cell r="F292" t="str">
            <v>9310952</v>
          </cell>
        </row>
        <row r="293">
          <cell r="F293" t="str">
            <v>9310953</v>
          </cell>
        </row>
        <row r="294">
          <cell r="F294" t="str">
            <v>9310954</v>
          </cell>
        </row>
        <row r="295">
          <cell r="F295" t="str">
            <v>9310955</v>
          </cell>
        </row>
        <row r="296">
          <cell r="F296" t="str">
            <v>9310937</v>
          </cell>
        </row>
        <row r="297">
          <cell r="F297" t="str">
            <v>9310938</v>
          </cell>
        </row>
        <row r="298">
          <cell r="F298" t="str">
            <v>9310939</v>
          </cell>
        </row>
        <row r="299">
          <cell r="F299" t="str">
            <v>9310940</v>
          </cell>
        </row>
        <row r="300">
          <cell r="F300" t="str">
            <v>9310941</v>
          </cell>
        </row>
        <row r="301">
          <cell r="F301" t="str">
            <v>9310942</v>
          </cell>
        </row>
        <row r="302">
          <cell r="F302" t="str">
            <v>9310943</v>
          </cell>
        </row>
        <row r="303">
          <cell r="F303" t="str">
            <v>9310944</v>
          </cell>
        </row>
        <row r="304">
          <cell r="F304" t="str">
            <v>9310945</v>
          </cell>
        </row>
        <row r="305">
          <cell r="F305" t="str">
            <v>9310946</v>
          </cell>
        </row>
        <row r="306">
          <cell r="F306" t="str">
            <v>9310947</v>
          </cell>
        </row>
        <row r="307">
          <cell r="F307" t="str">
            <v>9310948</v>
          </cell>
        </row>
        <row r="308">
          <cell r="F308" t="str">
            <v>9310949</v>
          </cell>
        </row>
        <row r="309">
          <cell r="F309" t="str">
            <v>9310950</v>
          </cell>
        </row>
        <row r="310">
          <cell r="F310" t="str">
            <v>9310951</v>
          </cell>
        </row>
        <row r="311">
          <cell r="F311" t="str">
            <v>9310977</v>
          </cell>
        </row>
        <row r="312">
          <cell r="F312" t="str">
            <v>9310978</v>
          </cell>
        </row>
        <row r="313">
          <cell r="F313" t="str">
            <v>9310979</v>
          </cell>
        </row>
        <row r="314">
          <cell r="F314" t="str">
            <v>9310980</v>
          </cell>
        </row>
        <row r="315">
          <cell r="F315" t="str">
            <v>9310981</v>
          </cell>
        </row>
        <row r="316">
          <cell r="F316" t="str">
            <v>9310982</v>
          </cell>
        </row>
        <row r="317">
          <cell r="F317" t="str">
            <v>9310983</v>
          </cell>
        </row>
        <row r="318">
          <cell r="F318" t="str">
            <v>9310984</v>
          </cell>
        </row>
        <row r="319">
          <cell r="F319" t="str">
            <v>9310985</v>
          </cell>
        </row>
        <row r="320">
          <cell r="F320" t="str">
            <v>9310986</v>
          </cell>
        </row>
        <row r="321">
          <cell r="F321" t="str">
            <v>9310987</v>
          </cell>
        </row>
        <row r="322">
          <cell r="F322" t="str">
            <v>9310988</v>
          </cell>
        </row>
        <row r="323">
          <cell r="F323" t="str">
            <v>9310989</v>
          </cell>
        </row>
        <row r="324">
          <cell r="F324" t="str">
            <v>9310990</v>
          </cell>
        </row>
        <row r="325">
          <cell r="F325" t="str">
            <v>9310991</v>
          </cell>
        </row>
        <row r="326">
          <cell r="F326" t="str">
            <v>9310992</v>
          </cell>
        </row>
        <row r="327">
          <cell r="F327" t="str">
            <v>9310993</v>
          </cell>
        </row>
        <row r="328">
          <cell r="F328" t="str">
            <v>9310002</v>
          </cell>
        </row>
        <row r="329">
          <cell r="F329" t="str">
            <v>9310003</v>
          </cell>
        </row>
        <row r="330">
          <cell r="F330" t="str">
            <v>9310004</v>
          </cell>
        </row>
        <row r="331">
          <cell r="F331" t="str">
            <v>9310005</v>
          </cell>
        </row>
        <row r="332">
          <cell r="F332" t="str">
            <v>9310006</v>
          </cell>
        </row>
        <row r="333">
          <cell r="F333" t="str">
            <v>9310007</v>
          </cell>
        </row>
        <row r="334">
          <cell r="F334" t="str">
            <v>9310008</v>
          </cell>
        </row>
        <row r="335">
          <cell r="F335" t="str">
            <v>9310009</v>
          </cell>
        </row>
        <row r="336">
          <cell r="F336" t="str">
            <v>9310010</v>
          </cell>
        </row>
        <row r="337">
          <cell r="F337" t="str">
            <v>9310011</v>
          </cell>
        </row>
        <row r="338">
          <cell r="F338" t="str">
            <v>9310012</v>
          </cell>
        </row>
        <row r="339">
          <cell r="F339" t="str">
            <v>9310013</v>
          </cell>
        </row>
        <row r="340">
          <cell r="F340" t="str">
            <v>9310014</v>
          </cell>
        </row>
        <row r="341">
          <cell r="F341" t="str">
            <v>9310015</v>
          </cell>
        </row>
        <row r="342">
          <cell r="F342" t="str">
            <v>9310016</v>
          </cell>
        </row>
        <row r="343">
          <cell r="F343" t="str">
            <v>9310017</v>
          </cell>
        </row>
        <row r="344">
          <cell r="F344" t="str">
            <v>9310018</v>
          </cell>
        </row>
        <row r="345">
          <cell r="F345" t="str">
            <v>9310019</v>
          </cell>
        </row>
        <row r="346">
          <cell r="F346" t="str">
            <v>9310020</v>
          </cell>
        </row>
        <row r="347">
          <cell r="F347" t="str">
            <v>9310021</v>
          </cell>
        </row>
        <row r="348">
          <cell r="F348" t="str">
            <v>9310994</v>
          </cell>
        </row>
        <row r="349">
          <cell r="F349" t="str">
            <v>9310995</v>
          </cell>
        </row>
        <row r="350">
          <cell r="F350" t="str">
            <v>9310996</v>
          </cell>
        </row>
        <row r="351">
          <cell r="F351" t="str">
            <v>9310997</v>
          </cell>
        </row>
        <row r="352">
          <cell r="F352" t="str">
            <v>9310998</v>
          </cell>
        </row>
        <row r="353">
          <cell r="F353" t="str">
            <v>9310999</v>
          </cell>
        </row>
        <row r="354">
          <cell r="F354" t="str">
            <v>93101000</v>
          </cell>
        </row>
        <row r="355">
          <cell r="F355" t="str">
            <v>9310001</v>
          </cell>
        </row>
      </sheetData>
      <sheetData sheetId="8">
        <row r="2">
          <cell r="F2">
            <v>36</v>
          </cell>
        </row>
        <row r="3">
          <cell r="F3">
            <v>2</v>
          </cell>
        </row>
        <row r="4">
          <cell r="F4">
            <v>2</v>
          </cell>
        </row>
        <row r="5">
          <cell r="F5">
            <v>6</v>
          </cell>
        </row>
        <row r="6">
          <cell r="F6">
            <v>3</v>
          </cell>
        </row>
        <row r="7">
          <cell r="F7">
            <v>10</v>
          </cell>
        </row>
        <row r="8">
          <cell r="F8">
            <v>10</v>
          </cell>
        </row>
        <row r="9">
          <cell r="F9">
            <v>10</v>
          </cell>
        </row>
        <row r="10">
          <cell r="F10">
            <v>4</v>
          </cell>
        </row>
        <row r="11">
          <cell r="F11">
            <v>4</v>
          </cell>
        </row>
        <row r="12">
          <cell r="F12">
            <v>4</v>
          </cell>
        </row>
        <row r="13">
          <cell r="F13">
            <v>2</v>
          </cell>
        </row>
        <row r="14">
          <cell r="F14">
            <v>4</v>
          </cell>
        </row>
        <row r="15">
          <cell r="F15">
            <v>2</v>
          </cell>
        </row>
        <row r="16">
          <cell r="F16">
            <v>1</v>
          </cell>
        </row>
        <row r="17">
          <cell r="F17">
            <v>10</v>
          </cell>
        </row>
        <row r="18">
          <cell r="F18">
            <v>24</v>
          </cell>
        </row>
        <row r="19">
          <cell r="F19">
            <v>4</v>
          </cell>
        </row>
        <row r="20">
          <cell r="F20">
            <v>8</v>
          </cell>
        </row>
        <row r="21">
          <cell r="F21">
            <v>360</v>
          </cell>
        </row>
        <row r="22">
          <cell r="F22">
            <v>32</v>
          </cell>
        </row>
        <row r="23">
          <cell r="F23">
            <v>1</v>
          </cell>
        </row>
        <row r="24">
          <cell r="F24">
            <v>1</v>
          </cell>
        </row>
        <row r="25">
          <cell r="F25">
            <v>1</v>
          </cell>
        </row>
        <row r="26">
          <cell r="F26">
            <v>1</v>
          </cell>
        </row>
        <row r="27">
          <cell r="F27">
            <v>3</v>
          </cell>
        </row>
        <row r="28">
          <cell r="F28">
            <v>1</v>
          </cell>
        </row>
        <row r="29">
          <cell r="F29">
            <v>1</v>
          </cell>
        </row>
        <row r="30">
          <cell r="F30">
            <v>1</v>
          </cell>
        </row>
        <row r="31">
          <cell r="F31">
            <v>10</v>
          </cell>
        </row>
        <row r="32">
          <cell r="F32">
            <v>1</v>
          </cell>
        </row>
        <row r="33">
          <cell r="F33">
            <v>2</v>
          </cell>
        </row>
        <row r="34">
          <cell r="F34">
            <v>800</v>
          </cell>
        </row>
        <row r="35">
          <cell r="F35">
            <v>500</v>
          </cell>
        </row>
        <row r="36">
          <cell r="F36">
            <v>60</v>
          </cell>
        </row>
        <row r="37">
          <cell r="F37">
            <v>5</v>
          </cell>
        </row>
        <row r="38">
          <cell r="F38">
            <v>4</v>
          </cell>
        </row>
        <row r="39">
          <cell r="F39">
            <v>1</v>
          </cell>
        </row>
        <row r="40">
          <cell r="F40">
            <v>80</v>
          </cell>
        </row>
        <row r="41">
          <cell r="F41">
            <v>10</v>
          </cell>
        </row>
        <row r="42">
          <cell r="F42">
            <v>2</v>
          </cell>
        </row>
        <row r="43">
          <cell r="F43">
            <v>18</v>
          </cell>
        </row>
        <row r="44">
          <cell r="F44">
            <v>6</v>
          </cell>
        </row>
        <row r="45">
          <cell r="F45">
            <v>1</v>
          </cell>
        </row>
        <row r="46">
          <cell r="F46">
            <v>2</v>
          </cell>
        </row>
        <row r="47">
          <cell r="F47">
            <v>1</v>
          </cell>
        </row>
        <row r="48">
          <cell r="F48">
            <v>10</v>
          </cell>
        </row>
        <row r="49">
          <cell r="F49">
            <v>10</v>
          </cell>
        </row>
        <row r="50">
          <cell r="F50">
            <v>10</v>
          </cell>
        </row>
        <row r="51">
          <cell r="F51">
            <v>2</v>
          </cell>
        </row>
        <row r="52">
          <cell r="F52">
            <v>2</v>
          </cell>
        </row>
        <row r="53">
          <cell r="F53">
            <v>1</v>
          </cell>
        </row>
        <row r="54">
          <cell r="F54">
            <v>20</v>
          </cell>
        </row>
        <row r="55">
          <cell r="F55">
            <v>2</v>
          </cell>
        </row>
        <row r="56">
          <cell r="F56">
            <v>4</v>
          </cell>
        </row>
        <row r="57">
          <cell r="F57">
            <v>10</v>
          </cell>
        </row>
        <row r="58">
          <cell r="F58">
            <v>1</v>
          </cell>
        </row>
        <row r="59">
          <cell r="F59">
            <v>1</v>
          </cell>
        </row>
        <row r="60">
          <cell r="F60">
            <v>1</v>
          </cell>
        </row>
        <row r="61">
          <cell r="F61">
            <v>1</v>
          </cell>
        </row>
        <row r="62">
          <cell r="F62">
            <v>2</v>
          </cell>
        </row>
        <row r="63">
          <cell r="F63">
            <v>2</v>
          </cell>
        </row>
        <row r="64">
          <cell r="F64">
            <v>30</v>
          </cell>
        </row>
        <row r="65">
          <cell r="F65">
            <v>24</v>
          </cell>
        </row>
        <row r="66">
          <cell r="F66">
            <v>24</v>
          </cell>
        </row>
        <row r="67">
          <cell r="F67">
            <v>6</v>
          </cell>
        </row>
        <row r="68">
          <cell r="F68">
            <v>5</v>
          </cell>
        </row>
        <row r="69">
          <cell r="F69">
            <v>6</v>
          </cell>
        </row>
        <row r="70">
          <cell r="F70">
            <v>20</v>
          </cell>
        </row>
        <row r="71">
          <cell r="F71">
            <v>2</v>
          </cell>
        </row>
        <row r="72">
          <cell r="F72">
            <v>10</v>
          </cell>
        </row>
        <row r="73">
          <cell r="F73">
            <v>1</v>
          </cell>
        </row>
        <row r="74">
          <cell r="F74">
            <v>1</v>
          </cell>
        </row>
        <row r="75">
          <cell r="F75">
            <v>10</v>
          </cell>
        </row>
        <row r="76">
          <cell r="F76">
            <v>0</v>
          </cell>
        </row>
        <row r="77">
          <cell r="F77">
            <v>12</v>
          </cell>
        </row>
        <row r="78">
          <cell r="F78">
            <v>5</v>
          </cell>
        </row>
        <row r="79">
          <cell r="F79">
            <v>10</v>
          </cell>
        </row>
        <row r="80">
          <cell r="F80">
            <v>2</v>
          </cell>
        </row>
        <row r="81">
          <cell r="F81">
            <v>30</v>
          </cell>
        </row>
        <row r="82">
          <cell r="F82">
            <v>10</v>
          </cell>
        </row>
        <row r="83">
          <cell r="F83">
            <v>100</v>
          </cell>
        </row>
        <row r="84">
          <cell r="F84">
            <v>1</v>
          </cell>
        </row>
        <row r="85">
          <cell r="F85">
            <v>1</v>
          </cell>
        </row>
        <row r="86">
          <cell r="F86">
            <v>655</v>
          </cell>
        </row>
        <row r="87">
          <cell r="F87">
            <v>1</v>
          </cell>
        </row>
        <row r="88">
          <cell r="F88">
            <v>25</v>
          </cell>
        </row>
        <row r="89">
          <cell r="F89">
            <v>25</v>
          </cell>
        </row>
        <row r="90">
          <cell r="F90">
            <v>200</v>
          </cell>
        </row>
        <row r="91">
          <cell r="F91">
            <v>3</v>
          </cell>
        </row>
        <row r="92">
          <cell r="F92">
            <v>4</v>
          </cell>
        </row>
        <row r="93">
          <cell r="F93">
            <v>20</v>
          </cell>
        </row>
        <row r="94">
          <cell r="F94">
            <v>1</v>
          </cell>
        </row>
        <row r="95">
          <cell r="F95">
            <v>2</v>
          </cell>
        </row>
        <row r="96">
          <cell r="F96">
            <v>8</v>
          </cell>
        </row>
        <row r="97">
          <cell r="F97">
            <v>2</v>
          </cell>
        </row>
        <row r="98">
          <cell r="F98">
            <v>4</v>
          </cell>
        </row>
        <row r="99">
          <cell r="F99">
            <v>48</v>
          </cell>
        </row>
        <row r="100">
          <cell r="F100">
            <v>2</v>
          </cell>
        </row>
        <row r="101">
          <cell r="F101">
            <v>2</v>
          </cell>
        </row>
        <row r="102">
          <cell r="F102">
            <v>80</v>
          </cell>
        </row>
        <row r="103">
          <cell r="F103">
            <v>35</v>
          </cell>
        </row>
        <row r="104">
          <cell r="F104">
            <v>40</v>
          </cell>
        </row>
        <row r="105">
          <cell r="F105">
            <v>20</v>
          </cell>
        </row>
        <row r="106">
          <cell r="F106">
            <v>1</v>
          </cell>
        </row>
        <row r="107">
          <cell r="F107">
            <v>5</v>
          </cell>
        </row>
        <row r="108">
          <cell r="F108">
            <v>150</v>
          </cell>
        </row>
        <row r="109">
          <cell r="F109">
            <v>1</v>
          </cell>
        </row>
        <row r="110">
          <cell r="F110">
            <v>20</v>
          </cell>
        </row>
        <row r="111">
          <cell r="F111">
            <v>30</v>
          </cell>
        </row>
        <row r="112">
          <cell r="F112">
            <v>30</v>
          </cell>
        </row>
        <row r="113">
          <cell r="F113">
            <v>30</v>
          </cell>
        </row>
        <row r="114">
          <cell r="F114">
            <v>15</v>
          </cell>
        </row>
        <row r="115">
          <cell r="F115">
            <v>20</v>
          </cell>
        </row>
        <row r="116">
          <cell r="F116">
            <v>15</v>
          </cell>
        </row>
        <row r="117">
          <cell r="F117">
            <v>3</v>
          </cell>
        </row>
        <row r="118">
          <cell r="F118">
            <v>2</v>
          </cell>
        </row>
        <row r="119">
          <cell r="F119">
            <v>2</v>
          </cell>
        </row>
        <row r="120">
          <cell r="F120">
            <v>2</v>
          </cell>
        </row>
        <row r="121">
          <cell r="F121">
            <v>3</v>
          </cell>
        </row>
        <row r="122">
          <cell r="F122">
            <v>4</v>
          </cell>
        </row>
        <row r="123">
          <cell r="F123">
            <v>3</v>
          </cell>
        </row>
        <row r="124">
          <cell r="F124">
            <v>2</v>
          </cell>
        </row>
        <row r="125">
          <cell r="F125">
            <v>2</v>
          </cell>
        </row>
        <row r="126">
          <cell r="F126">
            <v>3</v>
          </cell>
        </row>
        <row r="127">
          <cell r="F127">
            <v>2</v>
          </cell>
        </row>
        <row r="128">
          <cell r="F128">
            <v>5</v>
          </cell>
        </row>
        <row r="129">
          <cell r="F129">
            <v>2</v>
          </cell>
        </row>
        <row r="130">
          <cell r="F130">
            <v>4</v>
          </cell>
        </row>
        <row r="131">
          <cell r="F131">
            <v>4</v>
          </cell>
        </row>
        <row r="132">
          <cell r="F132">
            <v>2</v>
          </cell>
        </row>
        <row r="133">
          <cell r="F133">
            <v>20</v>
          </cell>
        </row>
        <row r="134">
          <cell r="F134">
            <v>10</v>
          </cell>
        </row>
        <row r="135">
          <cell r="F135">
            <v>30</v>
          </cell>
        </row>
        <row r="136">
          <cell r="F136">
            <v>30</v>
          </cell>
        </row>
        <row r="137">
          <cell r="F137">
            <v>20</v>
          </cell>
        </row>
        <row r="138">
          <cell r="F138">
            <v>2</v>
          </cell>
        </row>
        <row r="139">
          <cell r="F139">
            <v>1</v>
          </cell>
        </row>
        <row r="140">
          <cell r="F140">
            <v>1</v>
          </cell>
        </row>
        <row r="141">
          <cell r="F141">
            <v>6</v>
          </cell>
        </row>
        <row r="142">
          <cell r="F142">
            <v>1</v>
          </cell>
        </row>
        <row r="143">
          <cell r="F143">
            <v>1</v>
          </cell>
        </row>
        <row r="144">
          <cell r="F144">
            <v>1</v>
          </cell>
        </row>
        <row r="145">
          <cell r="F145">
            <v>1</v>
          </cell>
        </row>
        <row r="146">
          <cell r="F146">
            <v>60</v>
          </cell>
        </row>
        <row r="147">
          <cell r="F147">
            <v>3</v>
          </cell>
        </row>
        <row r="148">
          <cell r="F148">
            <v>4</v>
          </cell>
        </row>
        <row r="149">
          <cell r="F149">
            <v>40</v>
          </cell>
        </row>
        <row r="150">
          <cell r="F150">
            <v>18</v>
          </cell>
        </row>
        <row r="151">
          <cell r="F151">
            <v>2</v>
          </cell>
        </row>
        <row r="152">
          <cell r="F152">
            <v>4</v>
          </cell>
        </row>
        <row r="153">
          <cell r="F153">
            <v>30</v>
          </cell>
        </row>
        <row r="154">
          <cell r="F154">
            <v>1</v>
          </cell>
        </row>
        <row r="155">
          <cell r="F155">
            <v>1</v>
          </cell>
        </row>
        <row r="156">
          <cell r="F156">
            <v>1</v>
          </cell>
        </row>
        <row r="157">
          <cell r="F157">
            <v>6</v>
          </cell>
        </row>
        <row r="158">
          <cell r="F158">
            <v>2</v>
          </cell>
        </row>
        <row r="159">
          <cell r="F159">
            <v>40</v>
          </cell>
        </row>
        <row r="160">
          <cell r="F160">
            <v>1</v>
          </cell>
        </row>
        <row r="161">
          <cell r="F161">
            <v>1</v>
          </cell>
        </row>
        <row r="162">
          <cell r="F162">
            <v>2</v>
          </cell>
        </row>
        <row r="163">
          <cell r="F163">
            <v>62</v>
          </cell>
        </row>
        <row r="164">
          <cell r="F164">
            <v>1</v>
          </cell>
        </row>
        <row r="165">
          <cell r="F165">
            <v>2</v>
          </cell>
        </row>
        <row r="166">
          <cell r="F166">
            <v>2</v>
          </cell>
        </row>
        <row r="167">
          <cell r="F167">
            <v>4</v>
          </cell>
        </row>
        <row r="168">
          <cell r="F168">
            <v>4</v>
          </cell>
        </row>
        <row r="169">
          <cell r="F169">
            <v>4</v>
          </cell>
        </row>
        <row r="170">
          <cell r="F170">
            <v>10</v>
          </cell>
        </row>
        <row r="171">
          <cell r="F171">
            <v>4</v>
          </cell>
        </row>
        <row r="172">
          <cell r="F172">
            <v>10</v>
          </cell>
        </row>
        <row r="173">
          <cell r="F173">
            <v>10</v>
          </cell>
        </row>
        <row r="174">
          <cell r="F174">
            <v>10</v>
          </cell>
        </row>
        <row r="175">
          <cell r="F175">
            <v>4</v>
          </cell>
        </row>
        <row r="176">
          <cell r="F176">
            <v>4</v>
          </cell>
        </row>
        <row r="177">
          <cell r="F177">
            <v>100</v>
          </cell>
        </row>
        <row r="178">
          <cell r="F178">
            <v>1</v>
          </cell>
        </row>
        <row r="179">
          <cell r="F179">
            <v>1</v>
          </cell>
        </row>
        <row r="180">
          <cell r="F180">
            <v>4</v>
          </cell>
        </row>
        <row r="181">
          <cell r="F181">
            <v>1</v>
          </cell>
        </row>
        <row r="182">
          <cell r="F182">
            <v>10</v>
          </cell>
        </row>
        <row r="183">
          <cell r="F183">
            <v>1</v>
          </cell>
        </row>
        <row r="184">
          <cell r="F184">
            <v>4</v>
          </cell>
        </row>
        <row r="185">
          <cell r="F185">
            <v>2</v>
          </cell>
        </row>
        <row r="186">
          <cell r="F186">
            <v>4</v>
          </cell>
        </row>
        <row r="187">
          <cell r="F187">
            <v>3</v>
          </cell>
        </row>
        <row r="188">
          <cell r="F188">
            <v>20</v>
          </cell>
        </row>
        <row r="189">
          <cell r="F189">
            <v>28</v>
          </cell>
        </row>
        <row r="190">
          <cell r="F190">
            <v>200</v>
          </cell>
        </row>
        <row r="191">
          <cell r="F191">
            <v>3</v>
          </cell>
        </row>
        <row r="192">
          <cell r="F192">
            <v>3</v>
          </cell>
        </row>
        <row r="193">
          <cell r="F193">
            <v>30</v>
          </cell>
        </row>
        <row r="194">
          <cell r="F194">
            <v>1</v>
          </cell>
        </row>
        <row r="195">
          <cell r="F195">
            <v>3</v>
          </cell>
        </row>
        <row r="196">
          <cell r="F196">
            <v>10</v>
          </cell>
        </row>
        <row r="197">
          <cell r="F197">
            <v>108</v>
          </cell>
        </row>
        <row r="198">
          <cell r="F198">
            <v>120</v>
          </cell>
        </row>
        <row r="199">
          <cell r="F199">
            <v>1</v>
          </cell>
        </row>
        <row r="200">
          <cell r="F200">
            <v>12</v>
          </cell>
        </row>
        <row r="201">
          <cell r="F201">
            <v>2</v>
          </cell>
        </row>
        <row r="202">
          <cell r="F202">
            <v>60</v>
          </cell>
        </row>
      </sheetData>
      <sheetData sheetId="9">
        <row r="2">
          <cell r="E2">
            <v>20</v>
          </cell>
        </row>
        <row r="3">
          <cell r="E3">
            <v>20</v>
          </cell>
        </row>
        <row r="4">
          <cell r="E4">
            <v>10</v>
          </cell>
        </row>
        <row r="5">
          <cell r="E5">
            <v>6</v>
          </cell>
        </row>
        <row r="6">
          <cell r="E6">
            <v>4</v>
          </cell>
        </row>
        <row r="7">
          <cell r="E7">
            <v>9</v>
          </cell>
        </row>
        <row r="8">
          <cell r="E8">
            <v>10</v>
          </cell>
        </row>
        <row r="9">
          <cell r="E9">
            <v>9</v>
          </cell>
        </row>
        <row r="10">
          <cell r="E10">
            <v>10</v>
          </cell>
        </row>
        <row r="11">
          <cell r="E11">
            <v>1</v>
          </cell>
        </row>
        <row r="12">
          <cell r="E12">
            <v>1</v>
          </cell>
        </row>
        <row r="13">
          <cell r="E13">
            <v>6</v>
          </cell>
        </row>
        <row r="14">
          <cell r="E14">
            <v>18</v>
          </cell>
        </row>
        <row r="15">
          <cell r="E15">
            <v>8</v>
          </cell>
        </row>
        <row r="16">
          <cell r="E16">
            <v>4</v>
          </cell>
        </row>
        <row r="17">
          <cell r="E17">
            <v>1</v>
          </cell>
        </row>
        <row r="18">
          <cell r="E18">
            <v>2</v>
          </cell>
        </row>
        <row r="19">
          <cell r="E19">
            <v>75</v>
          </cell>
        </row>
        <row r="20">
          <cell r="E20">
            <v>4</v>
          </cell>
        </row>
        <row r="21">
          <cell r="E21">
            <v>15</v>
          </cell>
        </row>
        <row r="22">
          <cell r="E22">
            <v>10</v>
          </cell>
        </row>
        <row r="23">
          <cell r="E23">
            <v>4</v>
          </cell>
        </row>
        <row r="24">
          <cell r="E24">
            <v>4</v>
          </cell>
        </row>
        <row r="25">
          <cell r="E25">
            <v>4</v>
          </cell>
        </row>
        <row r="26">
          <cell r="E26">
            <v>4</v>
          </cell>
        </row>
        <row r="27">
          <cell r="E27">
            <v>12</v>
          </cell>
        </row>
        <row r="28">
          <cell r="E28">
            <v>30</v>
          </cell>
        </row>
        <row r="29">
          <cell r="E29">
            <v>40</v>
          </cell>
        </row>
        <row r="30">
          <cell r="E30">
            <v>30</v>
          </cell>
        </row>
        <row r="31">
          <cell r="E31">
            <v>4</v>
          </cell>
        </row>
        <row r="32">
          <cell r="E32">
            <v>2</v>
          </cell>
        </row>
        <row r="33">
          <cell r="E33">
            <v>100</v>
          </cell>
        </row>
        <row r="34">
          <cell r="E34">
            <v>20</v>
          </cell>
        </row>
        <row r="35">
          <cell r="E35">
            <v>5</v>
          </cell>
        </row>
        <row r="36">
          <cell r="E36">
            <v>30</v>
          </cell>
        </row>
        <row r="37">
          <cell r="E37">
            <v>20</v>
          </cell>
        </row>
        <row r="38">
          <cell r="E38">
            <v>10</v>
          </cell>
        </row>
        <row r="39">
          <cell r="E39">
            <v>5</v>
          </cell>
        </row>
        <row r="40">
          <cell r="E40">
            <v>20</v>
          </cell>
        </row>
        <row r="41">
          <cell r="E41">
            <v>8</v>
          </cell>
        </row>
        <row r="42">
          <cell r="E42">
            <v>1</v>
          </cell>
        </row>
        <row r="43">
          <cell r="E43">
            <v>12</v>
          </cell>
        </row>
        <row r="44">
          <cell r="E44">
            <v>1</v>
          </cell>
        </row>
        <row r="45">
          <cell r="E45">
            <v>1</v>
          </cell>
        </row>
        <row r="46">
          <cell r="E46">
            <v>6</v>
          </cell>
        </row>
        <row r="47">
          <cell r="E47">
            <v>12</v>
          </cell>
        </row>
        <row r="48">
          <cell r="E48">
            <v>2</v>
          </cell>
        </row>
        <row r="49">
          <cell r="E49">
            <v>60</v>
          </cell>
        </row>
        <row r="50">
          <cell r="E50">
            <v>60</v>
          </cell>
        </row>
        <row r="51">
          <cell r="E51">
            <v>2</v>
          </cell>
        </row>
        <row r="52">
          <cell r="E52">
            <v>12</v>
          </cell>
        </row>
        <row r="53">
          <cell r="E53">
            <v>1</v>
          </cell>
        </row>
        <row r="54">
          <cell r="E54">
            <v>1</v>
          </cell>
        </row>
        <row r="55">
          <cell r="E55">
            <v>10</v>
          </cell>
        </row>
        <row r="56">
          <cell r="E56">
            <v>4</v>
          </cell>
        </row>
        <row r="57">
          <cell r="E57">
            <v>40</v>
          </cell>
        </row>
        <row r="58">
          <cell r="E58">
            <v>2</v>
          </cell>
        </row>
        <row r="59">
          <cell r="E59">
            <v>1</v>
          </cell>
        </row>
        <row r="60">
          <cell r="E60">
            <v>1</v>
          </cell>
        </row>
        <row r="61">
          <cell r="E61">
            <v>1</v>
          </cell>
        </row>
        <row r="62">
          <cell r="E62">
            <v>2</v>
          </cell>
        </row>
        <row r="63">
          <cell r="E63">
            <v>20</v>
          </cell>
        </row>
        <row r="64">
          <cell r="E64">
            <v>1</v>
          </cell>
        </row>
        <row r="65">
          <cell r="E65">
            <v>1060</v>
          </cell>
        </row>
        <row r="66">
          <cell r="E66">
            <v>150</v>
          </cell>
        </row>
        <row r="67">
          <cell r="E67">
            <v>16</v>
          </cell>
        </row>
        <row r="68">
          <cell r="E68">
            <v>40</v>
          </cell>
        </row>
        <row r="69">
          <cell r="E69">
            <v>12</v>
          </cell>
        </row>
        <row r="70">
          <cell r="E70">
            <v>800</v>
          </cell>
        </row>
        <row r="71">
          <cell r="E71">
            <v>20</v>
          </cell>
        </row>
        <row r="72">
          <cell r="E72">
            <v>80</v>
          </cell>
        </row>
        <row r="73">
          <cell r="E73">
            <v>6</v>
          </cell>
        </row>
        <row r="74">
          <cell r="E74">
            <v>1</v>
          </cell>
        </row>
        <row r="75">
          <cell r="E75">
            <v>40</v>
          </cell>
        </row>
        <row r="76">
          <cell r="E76">
            <v>20</v>
          </cell>
        </row>
        <row r="77">
          <cell r="E77">
            <v>24</v>
          </cell>
        </row>
        <row r="78">
          <cell r="E78">
            <v>18</v>
          </cell>
        </row>
        <row r="79">
          <cell r="E79">
            <v>5</v>
          </cell>
        </row>
        <row r="80">
          <cell r="E80">
            <v>4</v>
          </cell>
        </row>
        <row r="81">
          <cell r="E81">
            <v>3</v>
          </cell>
        </row>
        <row r="82">
          <cell r="E82">
            <v>16</v>
          </cell>
        </row>
        <row r="83">
          <cell r="E83">
            <v>15</v>
          </cell>
        </row>
        <row r="84">
          <cell r="E84">
            <v>60</v>
          </cell>
        </row>
        <row r="85">
          <cell r="E85">
            <v>20</v>
          </cell>
        </row>
        <row r="86">
          <cell r="E86">
            <v>20</v>
          </cell>
        </row>
        <row r="87">
          <cell r="E87">
            <v>30</v>
          </cell>
        </row>
        <row r="88">
          <cell r="E88">
            <v>60</v>
          </cell>
        </row>
        <row r="89">
          <cell r="E89">
            <v>60</v>
          </cell>
        </row>
        <row r="90">
          <cell r="E90">
            <v>60</v>
          </cell>
        </row>
        <row r="91">
          <cell r="E91">
            <v>3</v>
          </cell>
        </row>
        <row r="92">
          <cell r="E92">
            <v>180</v>
          </cell>
        </row>
        <row r="93">
          <cell r="E93">
            <v>288</v>
          </cell>
        </row>
        <row r="94">
          <cell r="E94">
            <v>360</v>
          </cell>
        </row>
        <row r="95">
          <cell r="E95">
            <v>42</v>
          </cell>
        </row>
        <row r="96">
          <cell r="E96">
            <v>30</v>
          </cell>
        </row>
        <row r="97">
          <cell r="E97">
            <v>36</v>
          </cell>
        </row>
        <row r="98">
          <cell r="E98">
            <v>6</v>
          </cell>
        </row>
        <row r="99">
          <cell r="E99">
            <v>8</v>
          </cell>
        </row>
        <row r="100">
          <cell r="E100">
            <v>5</v>
          </cell>
        </row>
        <row r="101">
          <cell r="E101">
            <v>12</v>
          </cell>
        </row>
        <row r="102">
          <cell r="E102">
            <v>22</v>
          </cell>
        </row>
        <row r="103">
          <cell r="E103">
            <v>4</v>
          </cell>
        </row>
        <row r="104">
          <cell r="E104">
            <v>12</v>
          </cell>
        </row>
        <row r="105">
          <cell r="E105">
            <v>8</v>
          </cell>
        </row>
        <row r="106">
          <cell r="E106">
            <v>8</v>
          </cell>
        </row>
        <row r="107">
          <cell r="E107">
            <v>46</v>
          </cell>
        </row>
        <row r="108">
          <cell r="E108">
            <v>20</v>
          </cell>
        </row>
        <row r="109">
          <cell r="E109">
            <v>20</v>
          </cell>
        </row>
        <row r="110">
          <cell r="E110">
            <v>1</v>
          </cell>
        </row>
        <row r="111">
          <cell r="E111">
            <v>8</v>
          </cell>
        </row>
        <row r="112">
          <cell r="E112">
            <v>23</v>
          </cell>
        </row>
        <row r="113">
          <cell r="E113">
            <v>1</v>
          </cell>
        </row>
        <row r="114">
          <cell r="E114">
            <v>3</v>
          </cell>
        </row>
        <row r="115">
          <cell r="E115">
            <v>7</v>
          </cell>
        </row>
        <row r="116">
          <cell r="E116">
            <v>6</v>
          </cell>
        </row>
        <row r="117">
          <cell r="E117">
            <v>250</v>
          </cell>
        </row>
        <row r="118">
          <cell r="E118">
            <v>8</v>
          </cell>
        </row>
        <row r="119">
          <cell r="E119">
            <v>20</v>
          </cell>
        </row>
        <row r="120">
          <cell r="E120">
            <v>50</v>
          </cell>
        </row>
        <row r="121">
          <cell r="E121">
            <v>1</v>
          </cell>
        </row>
        <row r="122">
          <cell r="E122">
            <v>1</v>
          </cell>
        </row>
        <row r="123">
          <cell r="E123">
            <v>20</v>
          </cell>
        </row>
        <row r="124">
          <cell r="E124">
            <v>15</v>
          </cell>
        </row>
        <row r="125">
          <cell r="E125">
            <v>3</v>
          </cell>
        </row>
        <row r="126">
          <cell r="E126">
            <v>3</v>
          </cell>
        </row>
        <row r="127">
          <cell r="E127">
            <v>1</v>
          </cell>
        </row>
        <row r="128">
          <cell r="E128">
            <v>1</v>
          </cell>
        </row>
        <row r="129">
          <cell r="E129">
            <v>1</v>
          </cell>
        </row>
        <row r="130">
          <cell r="E130">
            <v>80</v>
          </cell>
        </row>
        <row r="131">
          <cell r="E131">
            <v>20</v>
          </cell>
        </row>
        <row r="132">
          <cell r="E132">
            <v>10</v>
          </cell>
        </row>
        <row r="133">
          <cell r="E133">
            <v>20</v>
          </cell>
        </row>
        <row r="134">
          <cell r="E134">
            <v>70</v>
          </cell>
        </row>
        <row r="135">
          <cell r="E135">
            <v>70</v>
          </cell>
        </row>
        <row r="136">
          <cell r="E136">
            <v>70</v>
          </cell>
        </row>
        <row r="137">
          <cell r="E137">
            <v>30</v>
          </cell>
        </row>
        <row r="138">
          <cell r="E138">
            <v>30</v>
          </cell>
        </row>
        <row r="139">
          <cell r="E139">
            <v>100</v>
          </cell>
        </row>
        <row r="140">
          <cell r="E140">
            <v>2</v>
          </cell>
        </row>
        <row r="141">
          <cell r="E141">
            <v>5</v>
          </cell>
        </row>
        <row r="142">
          <cell r="E142">
            <v>5</v>
          </cell>
        </row>
        <row r="143">
          <cell r="E143">
            <v>4</v>
          </cell>
        </row>
        <row r="144">
          <cell r="E144">
            <v>5</v>
          </cell>
        </row>
        <row r="145">
          <cell r="E145">
            <v>3</v>
          </cell>
        </row>
        <row r="146">
          <cell r="E146">
            <v>1</v>
          </cell>
        </row>
        <row r="147">
          <cell r="E147">
            <v>5</v>
          </cell>
        </row>
        <row r="148">
          <cell r="E148">
            <v>2</v>
          </cell>
        </row>
        <row r="149">
          <cell r="E149">
            <v>12</v>
          </cell>
        </row>
        <row r="150">
          <cell r="E150">
            <v>12</v>
          </cell>
        </row>
        <row r="151">
          <cell r="E151">
            <v>24</v>
          </cell>
        </row>
        <row r="152">
          <cell r="E152">
            <v>1</v>
          </cell>
        </row>
        <row r="153">
          <cell r="E153">
            <v>2</v>
          </cell>
        </row>
        <row r="154">
          <cell r="E154">
            <v>5</v>
          </cell>
        </row>
        <row r="155">
          <cell r="E155">
            <v>2</v>
          </cell>
        </row>
        <row r="156">
          <cell r="E156">
            <v>4</v>
          </cell>
        </row>
        <row r="157">
          <cell r="E157">
            <v>20</v>
          </cell>
        </row>
        <row r="158">
          <cell r="E158">
            <v>14</v>
          </cell>
        </row>
        <row r="159">
          <cell r="E159">
            <v>1</v>
          </cell>
        </row>
        <row r="160">
          <cell r="E160">
            <v>5</v>
          </cell>
        </row>
        <row r="161">
          <cell r="E161">
            <v>4</v>
          </cell>
        </row>
        <row r="162">
          <cell r="E162">
            <v>10</v>
          </cell>
        </row>
        <row r="163">
          <cell r="E163">
            <v>1</v>
          </cell>
        </row>
        <row r="164">
          <cell r="E164">
            <v>4</v>
          </cell>
        </row>
        <row r="165">
          <cell r="E165">
            <v>6</v>
          </cell>
        </row>
        <row r="166">
          <cell r="E166">
            <v>1</v>
          </cell>
        </row>
        <row r="167">
          <cell r="E167">
            <v>8</v>
          </cell>
        </row>
        <row r="168">
          <cell r="E168">
            <v>60</v>
          </cell>
        </row>
        <row r="169">
          <cell r="E169">
            <v>18</v>
          </cell>
        </row>
        <row r="170">
          <cell r="E170">
            <v>10</v>
          </cell>
        </row>
        <row r="171">
          <cell r="E171">
            <v>20</v>
          </cell>
        </row>
        <row r="172">
          <cell r="E172">
            <v>20</v>
          </cell>
        </row>
        <row r="173">
          <cell r="E173">
            <v>110</v>
          </cell>
        </row>
        <row r="174">
          <cell r="E174">
            <v>5</v>
          </cell>
        </row>
        <row r="175">
          <cell r="E175">
            <v>12</v>
          </cell>
        </row>
        <row r="176">
          <cell r="E176">
            <v>6</v>
          </cell>
        </row>
        <row r="177">
          <cell r="E177">
            <v>6</v>
          </cell>
        </row>
        <row r="178">
          <cell r="E178">
            <v>30</v>
          </cell>
        </row>
        <row r="179">
          <cell r="E179">
            <v>3</v>
          </cell>
        </row>
        <row r="180">
          <cell r="E180">
            <v>3</v>
          </cell>
        </row>
        <row r="181">
          <cell r="E181">
            <v>1</v>
          </cell>
        </row>
        <row r="182">
          <cell r="E182">
            <v>1</v>
          </cell>
        </row>
        <row r="183">
          <cell r="E183">
            <v>1</v>
          </cell>
        </row>
        <row r="184">
          <cell r="E184">
            <v>1</v>
          </cell>
        </row>
        <row r="185">
          <cell r="E185">
            <v>1</v>
          </cell>
        </row>
        <row r="186">
          <cell r="E186">
            <v>12</v>
          </cell>
        </row>
        <row r="187">
          <cell r="E187">
            <v>25</v>
          </cell>
        </row>
        <row r="188">
          <cell r="E188">
            <v>20</v>
          </cell>
        </row>
        <row r="189">
          <cell r="E189">
            <v>50</v>
          </cell>
        </row>
        <row r="190">
          <cell r="E190">
            <v>6</v>
          </cell>
        </row>
        <row r="191">
          <cell r="E191">
            <v>10</v>
          </cell>
        </row>
        <row r="192">
          <cell r="E192">
            <v>5</v>
          </cell>
        </row>
        <row r="193">
          <cell r="E193">
            <v>1.5</v>
          </cell>
        </row>
        <row r="194">
          <cell r="E194">
            <v>32</v>
          </cell>
        </row>
        <row r="195">
          <cell r="E195">
            <v>8</v>
          </cell>
        </row>
        <row r="196">
          <cell r="E196">
            <v>1</v>
          </cell>
        </row>
        <row r="197">
          <cell r="E197">
            <v>45</v>
          </cell>
        </row>
        <row r="198">
          <cell r="E198">
            <v>4</v>
          </cell>
        </row>
        <row r="199">
          <cell r="E199">
            <v>16</v>
          </cell>
        </row>
        <row r="200">
          <cell r="E200">
            <v>18</v>
          </cell>
        </row>
        <row r="201">
          <cell r="E201">
            <v>74</v>
          </cell>
        </row>
        <row r="202">
          <cell r="E202">
            <v>14</v>
          </cell>
        </row>
        <row r="203">
          <cell r="E203">
            <v>14</v>
          </cell>
        </row>
        <row r="204">
          <cell r="E204">
            <v>16</v>
          </cell>
        </row>
        <row r="205">
          <cell r="E205">
            <v>4</v>
          </cell>
        </row>
        <row r="206">
          <cell r="E206">
            <v>1</v>
          </cell>
        </row>
        <row r="207">
          <cell r="E207">
            <v>1</v>
          </cell>
        </row>
        <row r="208">
          <cell r="E208">
            <v>15</v>
          </cell>
        </row>
        <row r="209">
          <cell r="E209">
            <v>5</v>
          </cell>
        </row>
        <row r="210">
          <cell r="E210">
            <v>4</v>
          </cell>
        </row>
        <row r="211">
          <cell r="E211">
            <v>10</v>
          </cell>
        </row>
        <row r="212">
          <cell r="E212">
            <v>2</v>
          </cell>
        </row>
        <row r="213">
          <cell r="E213">
            <v>24</v>
          </cell>
        </row>
        <row r="214">
          <cell r="E214">
            <v>4</v>
          </cell>
        </row>
        <row r="215">
          <cell r="E215">
            <v>6</v>
          </cell>
        </row>
        <row r="216">
          <cell r="E216">
            <v>6</v>
          </cell>
        </row>
        <row r="217">
          <cell r="E217">
            <v>4</v>
          </cell>
        </row>
        <row r="218">
          <cell r="E218">
            <v>8</v>
          </cell>
        </row>
        <row r="219">
          <cell r="E219">
            <v>2</v>
          </cell>
        </row>
        <row r="220">
          <cell r="E220">
            <v>1</v>
          </cell>
        </row>
        <row r="221">
          <cell r="E221">
            <v>120</v>
          </cell>
        </row>
        <row r="222">
          <cell r="E222">
            <v>120</v>
          </cell>
        </row>
        <row r="223">
          <cell r="E223">
            <v>48</v>
          </cell>
        </row>
        <row r="224">
          <cell r="E224">
            <v>45</v>
          </cell>
        </row>
        <row r="225">
          <cell r="E225">
            <v>36</v>
          </cell>
        </row>
        <row r="226">
          <cell r="E226">
            <v>18</v>
          </cell>
        </row>
        <row r="227">
          <cell r="E227">
            <v>52</v>
          </cell>
        </row>
        <row r="228">
          <cell r="E228">
            <v>3</v>
          </cell>
        </row>
        <row r="229">
          <cell r="E229">
            <v>3</v>
          </cell>
        </row>
        <row r="230">
          <cell r="E230">
            <v>3</v>
          </cell>
        </row>
        <row r="231">
          <cell r="E231">
            <v>2</v>
          </cell>
        </row>
        <row r="232">
          <cell r="E232">
            <v>1</v>
          </cell>
        </row>
        <row r="233">
          <cell r="E233">
            <v>2</v>
          </cell>
        </row>
        <row r="234">
          <cell r="E234">
            <v>3</v>
          </cell>
        </row>
        <row r="235">
          <cell r="E235">
            <v>1</v>
          </cell>
        </row>
        <row r="236">
          <cell r="E236">
            <v>10</v>
          </cell>
        </row>
        <row r="237">
          <cell r="E237">
            <v>10</v>
          </cell>
        </row>
        <row r="238">
          <cell r="E238">
            <v>20</v>
          </cell>
        </row>
        <row r="239">
          <cell r="E239">
            <v>50</v>
          </cell>
        </row>
        <row r="240">
          <cell r="E240">
            <v>10</v>
          </cell>
        </row>
        <row r="241">
          <cell r="E241">
            <v>1</v>
          </cell>
        </row>
        <row r="242">
          <cell r="E242">
            <v>2</v>
          </cell>
        </row>
        <row r="243">
          <cell r="E243">
            <v>4</v>
          </cell>
        </row>
        <row r="244">
          <cell r="E244">
            <v>4</v>
          </cell>
        </row>
        <row r="245">
          <cell r="E245">
            <v>6</v>
          </cell>
        </row>
        <row r="246">
          <cell r="E246">
            <v>1</v>
          </cell>
        </row>
        <row r="247">
          <cell r="E247">
            <v>124</v>
          </cell>
        </row>
        <row r="248">
          <cell r="E248">
            <v>250</v>
          </cell>
        </row>
        <row r="249">
          <cell r="E249">
            <v>1</v>
          </cell>
        </row>
        <row r="250">
          <cell r="E250">
            <v>36</v>
          </cell>
        </row>
        <row r="251">
          <cell r="E251">
            <v>250</v>
          </cell>
        </row>
        <row r="252">
          <cell r="E252">
            <v>500</v>
          </cell>
        </row>
        <row r="253">
          <cell r="E253">
            <v>3</v>
          </cell>
        </row>
        <row r="254">
          <cell r="E254">
            <v>4</v>
          </cell>
        </row>
      </sheetData>
      <sheetData sheetId="10">
        <row r="2">
          <cell r="F2">
            <v>36</v>
          </cell>
        </row>
        <row r="3">
          <cell r="F3">
            <v>1</v>
          </cell>
        </row>
        <row r="4">
          <cell r="F4">
            <v>5</v>
          </cell>
        </row>
        <row r="5">
          <cell r="F5">
            <v>60</v>
          </cell>
        </row>
        <row r="6">
          <cell r="F6">
            <v>1</v>
          </cell>
        </row>
        <row r="7">
          <cell r="F7">
            <v>10</v>
          </cell>
        </row>
        <row r="8">
          <cell r="F8">
            <v>4</v>
          </cell>
        </row>
        <row r="9">
          <cell r="F9">
            <v>3</v>
          </cell>
        </row>
        <row r="10">
          <cell r="F10">
            <v>2</v>
          </cell>
        </row>
        <row r="11">
          <cell r="F11">
            <v>1</v>
          </cell>
        </row>
        <row r="12">
          <cell r="F12">
            <v>10</v>
          </cell>
        </row>
        <row r="13">
          <cell r="F13">
            <v>12</v>
          </cell>
        </row>
        <row r="14">
          <cell r="F14">
            <v>10</v>
          </cell>
        </row>
        <row r="15">
          <cell r="F15">
            <v>3</v>
          </cell>
        </row>
        <row r="16">
          <cell r="F16">
            <v>8</v>
          </cell>
        </row>
        <row r="17">
          <cell r="F17">
            <v>1</v>
          </cell>
        </row>
        <row r="18">
          <cell r="F18">
            <v>1</v>
          </cell>
        </row>
        <row r="19">
          <cell r="F19">
            <v>1</v>
          </cell>
        </row>
        <row r="20">
          <cell r="F20">
            <v>1</v>
          </cell>
        </row>
        <row r="21">
          <cell r="F21">
            <v>1</v>
          </cell>
        </row>
        <row r="22">
          <cell r="F22">
            <v>2</v>
          </cell>
        </row>
        <row r="23">
          <cell r="F23">
            <v>2</v>
          </cell>
        </row>
        <row r="24">
          <cell r="F24">
            <v>1</v>
          </cell>
        </row>
        <row r="25">
          <cell r="F25">
            <v>10</v>
          </cell>
        </row>
        <row r="26">
          <cell r="F26">
            <v>1</v>
          </cell>
        </row>
        <row r="27">
          <cell r="F27">
            <v>2</v>
          </cell>
        </row>
        <row r="28">
          <cell r="F28">
            <v>2</v>
          </cell>
        </row>
        <row r="29">
          <cell r="F29">
            <v>2</v>
          </cell>
        </row>
        <row r="30">
          <cell r="F30">
            <v>12</v>
          </cell>
        </row>
        <row r="31">
          <cell r="F31">
            <v>2</v>
          </cell>
        </row>
        <row r="32">
          <cell r="F32">
            <v>1507.5</v>
          </cell>
        </row>
        <row r="33">
          <cell r="F33">
            <v>300</v>
          </cell>
        </row>
        <row r="34">
          <cell r="F34">
            <v>1</v>
          </cell>
        </row>
        <row r="35">
          <cell r="F35">
            <v>2</v>
          </cell>
        </row>
        <row r="36">
          <cell r="F36">
            <v>4</v>
          </cell>
        </row>
        <row r="37">
          <cell r="F37">
            <v>6</v>
          </cell>
        </row>
        <row r="38">
          <cell r="F38">
            <v>2</v>
          </cell>
        </row>
        <row r="39">
          <cell r="F39">
            <v>2</v>
          </cell>
        </row>
        <row r="40">
          <cell r="F40">
            <v>1.5</v>
          </cell>
        </row>
        <row r="41">
          <cell r="F41">
            <v>2</v>
          </cell>
        </row>
        <row r="42">
          <cell r="F42">
            <v>20</v>
          </cell>
        </row>
        <row r="43">
          <cell r="F43">
            <v>65</v>
          </cell>
        </row>
        <row r="44">
          <cell r="F44">
            <v>200</v>
          </cell>
        </row>
        <row r="45">
          <cell r="F45">
            <v>40</v>
          </cell>
        </row>
        <row r="46">
          <cell r="F46">
            <v>1</v>
          </cell>
        </row>
        <row r="47">
          <cell r="F47">
            <v>2</v>
          </cell>
        </row>
        <row r="48">
          <cell r="F48">
            <v>2</v>
          </cell>
        </row>
        <row r="49">
          <cell r="F49">
            <v>12</v>
          </cell>
        </row>
        <row r="50">
          <cell r="F50">
            <v>25</v>
          </cell>
        </row>
        <row r="51">
          <cell r="F51">
            <v>22</v>
          </cell>
        </row>
        <row r="52">
          <cell r="F52">
            <v>1</v>
          </cell>
        </row>
        <row r="53">
          <cell r="F53">
            <v>2</v>
          </cell>
        </row>
        <row r="54">
          <cell r="F54">
            <v>5</v>
          </cell>
        </row>
        <row r="55">
          <cell r="F55">
            <v>2</v>
          </cell>
        </row>
        <row r="56">
          <cell r="F56">
            <v>1</v>
          </cell>
        </row>
        <row r="57">
          <cell r="F57">
            <v>1</v>
          </cell>
        </row>
        <row r="58">
          <cell r="F58">
            <v>3</v>
          </cell>
        </row>
        <row r="59">
          <cell r="F59">
            <v>2</v>
          </cell>
        </row>
        <row r="60">
          <cell r="F60">
            <v>4</v>
          </cell>
        </row>
        <row r="61">
          <cell r="F61">
            <v>120</v>
          </cell>
        </row>
        <row r="62">
          <cell r="F62">
            <v>6</v>
          </cell>
        </row>
        <row r="63">
          <cell r="F63">
            <v>3</v>
          </cell>
        </row>
        <row r="64">
          <cell r="F64">
            <v>9</v>
          </cell>
        </row>
        <row r="65">
          <cell r="F65">
            <v>9</v>
          </cell>
        </row>
        <row r="66">
          <cell r="F66">
            <v>4</v>
          </cell>
        </row>
        <row r="67">
          <cell r="F67">
            <v>2</v>
          </cell>
        </row>
        <row r="68">
          <cell r="F68">
            <v>5</v>
          </cell>
        </row>
        <row r="69">
          <cell r="F69">
            <v>2</v>
          </cell>
        </row>
        <row r="70">
          <cell r="F70">
            <v>3</v>
          </cell>
        </row>
        <row r="71">
          <cell r="F71">
            <v>2</v>
          </cell>
        </row>
        <row r="72">
          <cell r="F72">
            <v>5</v>
          </cell>
        </row>
        <row r="73">
          <cell r="F73">
            <v>7</v>
          </cell>
        </row>
        <row r="74">
          <cell r="F74">
            <v>10</v>
          </cell>
        </row>
        <row r="75">
          <cell r="F75">
            <v>5</v>
          </cell>
        </row>
        <row r="76">
          <cell r="F76">
            <v>5</v>
          </cell>
        </row>
        <row r="77">
          <cell r="F77">
            <v>5</v>
          </cell>
        </row>
        <row r="78">
          <cell r="F78">
            <v>14</v>
          </cell>
        </row>
        <row r="79">
          <cell r="F79">
            <v>2</v>
          </cell>
        </row>
        <row r="80">
          <cell r="F80">
            <v>33</v>
          </cell>
        </row>
        <row r="81">
          <cell r="F81">
            <v>1</v>
          </cell>
        </row>
        <row r="82">
          <cell r="F82">
            <v>23</v>
          </cell>
        </row>
        <row r="83">
          <cell r="F83">
            <v>2</v>
          </cell>
        </row>
        <row r="84">
          <cell r="F84">
            <v>2</v>
          </cell>
        </row>
        <row r="85">
          <cell r="F85">
            <v>2</v>
          </cell>
        </row>
        <row r="86">
          <cell r="F86">
            <v>37</v>
          </cell>
        </row>
        <row r="87">
          <cell r="F87">
            <v>35</v>
          </cell>
        </row>
        <row r="88">
          <cell r="F88">
            <v>150</v>
          </cell>
        </row>
        <row r="89">
          <cell r="F89">
            <v>119</v>
          </cell>
        </row>
        <row r="90">
          <cell r="F90">
            <v>1</v>
          </cell>
        </row>
        <row r="91">
          <cell r="F91">
            <v>1</v>
          </cell>
        </row>
        <row r="92">
          <cell r="F92">
            <v>1</v>
          </cell>
        </row>
        <row r="93">
          <cell r="F93">
            <v>180</v>
          </cell>
        </row>
        <row r="94">
          <cell r="F94">
            <v>60</v>
          </cell>
        </row>
        <row r="95">
          <cell r="F95">
            <v>50</v>
          </cell>
        </row>
        <row r="96">
          <cell r="F96">
            <v>20</v>
          </cell>
        </row>
        <row r="97">
          <cell r="F97">
            <v>30</v>
          </cell>
        </row>
        <row r="98">
          <cell r="F98">
            <v>24</v>
          </cell>
        </row>
        <row r="99">
          <cell r="F99">
            <v>20</v>
          </cell>
        </row>
        <row r="100">
          <cell r="F100">
            <v>10</v>
          </cell>
        </row>
        <row r="101">
          <cell r="F101">
            <v>140</v>
          </cell>
        </row>
        <row r="102">
          <cell r="F102">
            <v>140</v>
          </cell>
        </row>
        <row r="103">
          <cell r="F103">
            <v>140</v>
          </cell>
        </row>
        <row r="104">
          <cell r="F104">
            <v>10</v>
          </cell>
        </row>
        <row r="105">
          <cell r="F105">
            <v>20</v>
          </cell>
        </row>
        <row r="106">
          <cell r="F106">
            <v>10</v>
          </cell>
        </row>
        <row r="107">
          <cell r="F107">
            <v>8</v>
          </cell>
        </row>
        <row r="108">
          <cell r="F108">
            <v>9</v>
          </cell>
        </row>
        <row r="109">
          <cell r="F109">
            <v>200</v>
          </cell>
        </row>
        <row r="110">
          <cell r="F110">
            <v>120</v>
          </cell>
        </row>
        <row r="111">
          <cell r="F111">
            <v>84</v>
          </cell>
        </row>
        <row r="112">
          <cell r="F112">
            <v>260</v>
          </cell>
        </row>
        <row r="113">
          <cell r="F113">
            <v>72</v>
          </cell>
        </row>
        <row r="114">
          <cell r="F114">
            <v>60</v>
          </cell>
        </row>
        <row r="115">
          <cell r="F115">
            <v>4</v>
          </cell>
        </row>
        <row r="116">
          <cell r="F116">
            <v>20</v>
          </cell>
        </row>
        <row r="117">
          <cell r="F117">
            <v>12</v>
          </cell>
        </row>
        <row r="118">
          <cell r="F118">
            <v>10</v>
          </cell>
        </row>
        <row r="119">
          <cell r="F119">
            <v>132</v>
          </cell>
        </row>
        <row r="120">
          <cell r="F120">
            <v>263</v>
          </cell>
        </row>
        <row r="121">
          <cell r="F121">
            <v>200</v>
          </cell>
        </row>
        <row r="122">
          <cell r="F122">
            <v>36</v>
          </cell>
        </row>
        <row r="123">
          <cell r="F123">
            <v>10</v>
          </cell>
        </row>
        <row r="124">
          <cell r="F124">
            <v>2</v>
          </cell>
        </row>
        <row r="125">
          <cell r="F125">
            <v>92</v>
          </cell>
        </row>
        <row r="126">
          <cell r="F126">
            <v>120</v>
          </cell>
        </row>
        <row r="127">
          <cell r="F127">
            <v>200</v>
          </cell>
        </row>
        <row r="128">
          <cell r="F128">
            <v>48</v>
          </cell>
        </row>
        <row r="129">
          <cell r="F129">
            <v>20</v>
          </cell>
        </row>
        <row r="130">
          <cell r="F130">
            <v>4</v>
          </cell>
        </row>
        <row r="131">
          <cell r="F131">
            <v>10</v>
          </cell>
        </row>
        <row r="132">
          <cell r="F132">
            <v>10</v>
          </cell>
        </row>
        <row r="133">
          <cell r="F133">
            <v>30</v>
          </cell>
        </row>
        <row r="134">
          <cell r="F134">
            <v>1</v>
          </cell>
        </row>
        <row r="135">
          <cell r="F135">
            <v>1</v>
          </cell>
        </row>
        <row r="136">
          <cell r="F136">
            <v>20</v>
          </cell>
        </row>
        <row r="137">
          <cell r="F137">
            <v>20</v>
          </cell>
        </row>
        <row r="138">
          <cell r="F138">
            <v>2</v>
          </cell>
        </row>
        <row r="139">
          <cell r="F139">
            <v>4</v>
          </cell>
        </row>
        <row r="140">
          <cell r="F140">
            <v>1</v>
          </cell>
        </row>
        <row r="141">
          <cell r="F141">
            <v>5</v>
          </cell>
        </row>
        <row r="142">
          <cell r="F142">
            <v>1</v>
          </cell>
        </row>
        <row r="143">
          <cell r="F143">
            <v>1</v>
          </cell>
        </row>
        <row r="144">
          <cell r="F144">
            <v>10</v>
          </cell>
        </row>
        <row r="145">
          <cell r="F145">
            <v>2</v>
          </cell>
        </row>
        <row r="146">
          <cell r="F146">
            <v>30</v>
          </cell>
        </row>
        <row r="147">
          <cell r="F147">
            <v>50</v>
          </cell>
        </row>
        <row r="148">
          <cell r="F148">
            <v>3</v>
          </cell>
        </row>
        <row r="149">
          <cell r="F149">
            <v>10</v>
          </cell>
        </row>
        <row r="150">
          <cell r="F150">
            <v>6</v>
          </cell>
        </row>
        <row r="151">
          <cell r="F151">
            <v>2</v>
          </cell>
        </row>
        <row r="152">
          <cell r="F152">
            <v>4</v>
          </cell>
        </row>
        <row r="153">
          <cell r="F153">
            <v>16</v>
          </cell>
        </row>
        <row r="154">
          <cell r="F154">
            <v>150</v>
          </cell>
        </row>
        <row r="155">
          <cell r="F155">
            <v>100</v>
          </cell>
        </row>
        <row r="156">
          <cell r="F156">
            <v>1</v>
          </cell>
        </row>
        <row r="157">
          <cell r="F157">
            <v>1</v>
          </cell>
        </row>
        <row r="158">
          <cell r="F158">
            <v>1</v>
          </cell>
        </row>
        <row r="159">
          <cell r="F159">
            <v>2</v>
          </cell>
        </row>
        <row r="160">
          <cell r="F160">
            <v>2</v>
          </cell>
        </row>
        <row r="161">
          <cell r="F161">
            <v>50</v>
          </cell>
        </row>
        <row r="162">
          <cell r="F162">
            <v>1</v>
          </cell>
        </row>
        <row r="163">
          <cell r="F163">
            <v>60</v>
          </cell>
        </row>
        <row r="164">
          <cell r="F164">
            <v>36</v>
          </cell>
        </row>
        <row r="165">
          <cell r="F165">
            <v>49</v>
          </cell>
        </row>
        <row r="166">
          <cell r="F166">
            <v>10</v>
          </cell>
        </row>
        <row r="167">
          <cell r="F167">
            <v>10</v>
          </cell>
        </row>
        <row r="168">
          <cell r="F168">
            <v>120</v>
          </cell>
        </row>
        <row r="169">
          <cell r="F169">
            <v>50</v>
          </cell>
        </row>
        <row r="170">
          <cell r="F170">
            <v>730</v>
          </cell>
        </row>
        <row r="171">
          <cell r="F171">
            <v>50</v>
          </cell>
        </row>
        <row r="172">
          <cell r="F172">
            <v>600</v>
          </cell>
        </row>
        <row r="173">
          <cell r="F173">
            <v>30</v>
          </cell>
        </row>
        <row r="174">
          <cell r="F174">
            <v>1</v>
          </cell>
        </row>
        <row r="175">
          <cell r="F175">
            <v>1</v>
          </cell>
        </row>
        <row r="176">
          <cell r="F176">
            <v>1</v>
          </cell>
        </row>
        <row r="177">
          <cell r="F177">
            <v>1</v>
          </cell>
        </row>
      </sheetData>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JILT"/>
      <sheetName val="ORLOGO"/>
      <sheetName val="Sheet5"/>
      <sheetName val="ORLOGO 2009"/>
      <sheetName val="Zarlaga 2009"/>
      <sheetName val="Sheet1"/>
      <sheetName val="Sheet4"/>
      <sheetName val="Sheet2"/>
      <sheetName val="2008"/>
      <sheetName val="2007"/>
      <sheetName val="2006"/>
      <sheetName val="2005"/>
      <sheetName val="2004"/>
      <sheetName val="2003"/>
      <sheetName val="Sheet12"/>
      <sheetName val="Sheet3"/>
      <sheetName val="Sheet6"/>
      <sheetName val="Sheet7"/>
      <sheetName val="Sheet8"/>
      <sheetName val="orlogo 2009."/>
      <sheetName val="Sheet9"/>
    </sheetNames>
    <sheetDataSet>
      <sheetData sheetId="0" refreshError="1"/>
      <sheetData sheetId="1">
        <row r="2">
          <cell r="B2" t="str">
            <v>3210351</v>
          </cell>
          <cell r="F2">
            <v>74970</v>
          </cell>
        </row>
        <row r="3">
          <cell r="B3" t="str">
            <v>9201605</v>
          </cell>
          <cell r="F3">
            <v>2982000</v>
          </cell>
        </row>
        <row r="4">
          <cell r="B4" t="str">
            <v>9201739</v>
          </cell>
          <cell r="F4">
            <v>389000</v>
          </cell>
        </row>
        <row r="5">
          <cell r="B5" t="str">
            <v>9201744</v>
          </cell>
          <cell r="F5">
            <v>24000</v>
          </cell>
        </row>
        <row r="6">
          <cell r="B6" t="str">
            <v>9201744</v>
          </cell>
          <cell r="F6">
            <v>26664</v>
          </cell>
        </row>
        <row r="7">
          <cell r="B7" t="str">
            <v>9202111</v>
          </cell>
          <cell r="F7">
            <v>70400</v>
          </cell>
        </row>
        <row r="8">
          <cell r="B8" t="str">
            <v>9202624</v>
          </cell>
          <cell r="F8">
            <v>920000</v>
          </cell>
        </row>
        <row r="9">
          <cell r="B9" t="str">
            <v>9202624</v>
          </cell>
          <cell r="F9">
            <v>3150000</v>
          </cell>
        </row>
        <row r="10">
          <cell r="B10" t="str">
            <v>9203018</v>
          </cell>
          <cell r="F10">
            <v>160176</v>
          </cell>
        </row>
        <row r="11">
          <cell r="B11" t="str">
            <v>9203074</v>
          </cell>
          <cell r="F11">
            <v>940500</v>
          </cell>
        </row>
        <row r="12">
          <cell r="B12" t="str">
            <v>9205817</v>
          </cell>
          <cell r="F12">
            <v>1319556</v>
          </cell>
        </row>
        <row r="13">
          <cell r="B13" t="str">
            <v>9205818</v>
          </cell>
          <cell r="F13">
            <v>225000</v>
          </cell>
        </row>
        <row r="14">
          <cell r="B14" t="str">
            <v>9205820</v>
          </cell>
          <cell r="F14">
            <v>21020370</v>
          </cell>
        </row>
        <row r="15">
          <cell r="B15" t="str">
            <v>9205824</v>
          </cell>
          <cell r="F15">
            <v>10000000</v>
          </cell>
        </row>
        <row r="16">
          <cell r="B16" t="str">
            <v>9205825</v>
          </cell>
          <cell r="F16">
            <v>2700000</v>
          </cell>
        </row>
        <row r="17">
          <cell r="B17" t="str">
            <v>9205955</v>
          </cell>
          <cell r="F17">
            <v>18150</v>
          </cell>
        </row>
        <row r="18">
          <cell r="B18" t="str">
            <v>9207020</v>
          </cell>
          <cell r="F18">
            <v>2024400</v>
          </cell>
        </row>
        <row r="19">
          <cell r="B19" t="str">
            <v>9207029</v>
          </cell>
          <cell r="F19">
            <v>654400</v>
          </cell>
        </row>
        <row r="20">
          <cell r="B20" t="str">
            <v>9208036</v>
          </cell>
          <cell r="F20">
            <v>736300</v>
          </cell>
        </row>
        <row r="21">
          <cell r="B21" t="str">
            <v>9209029</v>
          </cell>
          <cell r="F21">
            <v>360000</v>
          </cell>
        </row>
        <row r="22">
          <cell r="B22" t="str">
            <v>9210025</v>
          </cell>
          <cell r="F22">
            <v>199000</v>
          </cell>
        </row>
        <row r="23">
          <cell r="B23" t="str">
            <v>9210077</v>
          </cell>
          <cell r="F23">
            <v>495000</v>
          </cell>
        </row>
        <row r="24">
          <cell r="B24" t="str">
            <v>9210079</v>
          </cell>
          <cell r="F24">
            <v>340000</v>
          </cell>
        </row>
        <row r="25">
          <cell r="B25" t="str">
            <v>9210090</v>
          </cell>
          <cell r="F25">
            <v>2261490</v>
          </cell>
        </row>
        <row r="26">
          <cell r="B26" t="str">
            <v>9210228</v>
          </cell>
          <cell r="F26">
            <v>198000</v>
          </cell>
        </row>
        <row r="27">
          <cell r="B27" t="str">
            <v>9210267</v>
          </cell>
          <cell r="F27">
            <v>504600</v>
          </cell>
        </row>
        <row r="28">
          <cell r="B28" t="str">
            <v>9210274</v>
          </cell>
          <cell r="F28">
            <v>300000</v>
          </cell>
        </row>
        <row r="29">
          <cell r="B29" t="str">
            <v>9210319</v>
          </cell>
          <cell r="F29">
            <v>268620</v>
          </cell>
        </row>
        <row r="30">
          <cell r="B30" t="str">
            <v>9210346</v>
          </cell>
          <cell r="F30">
            <v>517000</v>
          </cell>
        </row>
        <row r="31">
          <cell r="B31" t="str">
            <v>9210354</v>
          </cell>
          <cell r="F31">
            <v>905766.82</v>
          </cell>
        </row>
        <row r="32">
          <cell r="B32" t="str">
            <v>9210427</v>
          </cell>
          <cell r="F32">
            <v>33330</v>
          </cell>
        </row>
        <row r="33">
          <cell r="B33" t="str">
            <v>9210622</v>
          </cell>
          <cell r="F33">
            <v>3862771.2</v>
          </cell>
        </row>
        <row r="34">
          <cell r="B34" t="str">
            <v>9210634</v>
          </cell>
          <cell r="F34">
            <v>115000</v>
          </cell>
        </row>
        <row r="35">
          <cell r="B35" t="str">
            <v>9210659</v>
          </cell>
          <cell r="F35">
            <v>35750</v>
          </cell>
        </row>
        <row r="36">
          <cell r="B36" t="str">
            <v>9210662</v>
          </cell>
          <cell r="F36">
            <v>120000</v>
          </cell>
        </row>
        <row r="37">
          <cell r="B37" t="str">
            <v>93102113</v>
          </cell>
          <cell r="F37">
            <v>303333.03000000003</v>
          </cell>
        </row>
        <row r="38">
          <cell r="B38" t="str">
            <v>9310542</v>
          </cell>
          <cell r="F38">
            <v>46200</v>
          </cell>
        </row>
        <row r="39">
          <cell r="B39" t="str">
            <v>9310545</v>
          </cell>
          <cell r="F39">
            <v>231000</v>
          </cell>
        </row>
        <row r="40">
          <cell r="B40" t="str">
            <v>9310546</v>
          </cell>
          <cell r="F40">
            <v>261750</v>
          </cell>
        </row>
        <row r="41">
          <cell r="B41" t="str">
            <v>9311115</v>
          </cell>
          <cell r="F41">
            <v>111000</v>
          </cell>
        </row>
        <row r="42">
          <cell r="B42" t="str">
            <v>9311182</v>
          </cell>
          <cell r="F42">
            <v>693330.3</v>
          </cell>
        </row>
        <row r="43">
          <cell r="B43" t="str">
            <v>9311186</v>
          </cell>
          <cell r="F43">
            <v>24500</v>
          </cell>
        </row>
        <row r="44">
          <cell r="B44" t="str">
            <v>9311199</v>
          </cell>
          <cell r="F44">
            <v>33000</v>
          </cell>
        </row>
        <row r="45">
          <cell r="B45" t="str">
            <v>9311199</v>
          </cell>
          <cell r="F45">
            <v>155552</v>
          </cell>
        </row>
        <row r="46">
          <cell r="B46" t="str">
            <v>9311199</v>
          </cell>
          <cell r="F46">
            <v>166665</v>
          </cell>
        </row>
        <row r="47">
          <cell r="B47" t="str">
            <v>9311210</v>
          </cell>
          <cell r="F47">
            <v>2625150</v>
          </cell>
        </row>
        <row r="48">
          <cell r="B48" t="str">
            <v>9311211</v>
          </cell>
          <cell r="F48">
            <v>2319900</v>
          </cell>
        </row>
        <row r="49">
          <cell r="B49" t="str">
            <v>9311212</v>
          </cell>
          <cell r="F49">
            <v>1327780.7</v>
          </cell>
        </row>
        <row r="50">
          <cell r="B50" t="str">
            <v>9311213</v>
          </cell>
          <cell r="F50">
            <v>1327781</v>
          </cell>
        </row>
        <row r="51">
          <cell r="B51" t="str">
            <v>9311214</v>
          </cell>
          <cell r="F51">
            <v>776460</v>
          </cell>
        </row>
        <row r="52">
          <cell r="B52" t="str">
            <v>9311215</v>
          </cell>
          <cell r="F52">
            <v>12847754</v>
          </cell>
        </row>
        <row r="53">
          <cell r="B53" t="str">
            <v>9311216</v>
          </cell>
          <cell r="F53">
            <v>1527129</v>
          </cell>
        </row>
        <row r="54">
          <cell r="B54" t="str">
            <v>9311217</v>
          </cell>
          <cell r="F54">
            <v>220000</v>
          </cell>
        </row>
        <row r="55">
          <cell r="B55" t="str">
            <v>9311218</v>
          </cell>
          <cell r="F55">
            <v>522500</v>
          </cell>
        </row>
        <row r="56">
          <cell r="B56" t="str">
            <v>9311219</v>
          </cell>
          <cell r="F56">
            <v>1683000</v>
          </cell>
        </row>
        <row r="57">
          <cell r="B57" t="str">
            <v>9311220</v>
          </cell>
          <cell r="F57">
            <v>18000</v>
          </cell>
        </row>
        <row r="58">
          <cell r="B58" t="str">
            <v>9311221</v>
          </cell>
          <cell r="F58">
            <v>7500</v>
          </cell>
        </row>
        <row r="59">
          <cell r="B59" t="str">
            <v>9311222</v>
          </cell>
          <cell r="F59">
            <v>166650</v>
          </cell>
        </row>
        <row r="60">
          <cell r="B60" t="str">
            <v>9311223</v>
          </cell>
          <cell r="F60">
            <v>330000</v>
          </cell>
        </row>
        <row r="61">
          <cell r="B61" t="str">
            <v>9311224</v>
          </cell>
          <cell r="F61">
            <v>396800</v>
          </cell>
        </row>
        <row r="62">
          <cell r="B62" t="str">
            <v>9311225</v>
          </cell>
          <cell r="F62">
            <v>15400</v>
          </cell>
        </row>
        <row r="63">
          <cell r="B63" t="str">
            <v>9311226</v>
          </cell>
          <cell r="F63">
            <v>150400</v>
          </cell>
        </row>
        <row r="65">
          <cell r="F65">
            <v>27775</v>
          </cell>
        </row>
        <row r="66">
          <cell r="F66">
            <v>2860</v>
          </cell>
        </row>
        <row r="67">
          <cell r="F67">
            <v>19998</v>
          </cell>
        </row>
        <row r="68">
          <cell r="F68">
            <v>329560</v>
          </cell>
        </row>
        <row r="69">
          <cell r="F69">
            <v>17600</v>
          </cell>
        </row>
        <row r="70">
          <cell r="F70">
            <v>386100</v>
          </cell>
        </row>
        <row r="71">
          <cell r="F71">
            <v>7500</v>
          </cell>
        </row>
        <row r="72">
          <cell r="F72">
            <v>204000</v>
          </cell>
        </row>
        <row r="73">
          <cell r="F73">
            <v>228000</v>
          </cell>
        </row>
        <row r="74">
          <cell r="F74">
            <v>4632300</v>
          </cell>
        </row>
        <row r="75">
          <cell r="F75">
            <v>515100</v>
          </cell>
        </row>
        <row r="76">
          <cell r="F76">
            <v>24960</v>
          </cell>
        </row>
        <row r="77">
          <cell r="F77">
            <v>84000</v>
          </cell>
        </row>
        <row r="78">
          <cell r="F78">
            <v>243600</v>
          </cell>
        </row>
        <row r="79">
          <cell r="F79">
            <v>90000</v>
          </cell>
        </row>
        <row r="80">
          <cell r="F80">
            <v>349200</v>
          </cell>
        </row>
        <row r="81">
          <cell r="F81">
            <v>545454</v>
          </cell>
        </row>
        <row r="82">
          <cell r="F82">
            <v>83300</v>
          </cell>
        </row>
        <row r="83">
          <cell r="F83">
            <v>10230</v>
          </cell>
        </row>
        <row r="84">
          <cell r="F84">
            <v>22224</v>
          </cell>
        </row>
        <row r="85">
          <cell r="F85">
            <v>388000</v>
          </cell>
        </row>
        <row r="86">
          <cell r="F86">
            <v>11110</v>
          </cell>
        </row>
        <row r="87">
          <cell r="F87">
            <v>333300</v>
          </cell>
        </row>
        <row r="88">
          <cell r="F88">
            <v>720000</v>
          </cell>
        </row>
        <row r="89">
          <cell r="F89">
            <v>400000</v>
          </cell>
        </row>
        <row r="90">
          <cell r="F90">
            <v>40000</v>
          </cell>
        </row>
        <row r="91">
          <cell r="F91">
            <v>120000</v>
          </cell>
        </row>
        <row r="92">
          <cell r="F92">
            <v>18272.237000000001</v>
          </cell>
        </row>
        <row r="93">
          <cell r="F93">
            <v>5139000</v>
          </cell>
        </row>
        <row r="94">
          <cell r="F94">
            <v>310200</v>
          </cell>
        </row>
        <row r="95">
          <cell r="F95">
            <v>330000</v>
          </cell>
        </row>
        <row r="96">
          <cell r="F96">
            <v>324720</v>
          </cell>
        </row>
        <row r="97">
          <cell r="F97">
            <v>2760000</v>
          </cell>
        </row>
        <row r="98">
          <cell r="F98">
            <v>677524.8</v>
          </cell>
        </row>
        <row r="99">
          <cell r="F99">
            <v>58740</v>
          </cell>
        </row>
        <row r="100">
          <cell r="F100">
            <v>2243710</v>
          </cell>
        </row>
        <row r="101">
          <cell r="F101">
            <v>1631790</v>
          </cell>
        </row>
        <row r="102">
          <cell r="F102">
            <v>828000</v>
          </cell>
        </row>
        <row r="103">
          <cell r="F103">
            <v>361600</v>
          </cell>
        </row>
        <row r="105">
          <cell r="B105" t="str">
            <v>3210351</v>
          </cell>
          <cell r="E105">
            <v>1127</v>
          </cell>
          <cell r="F105">
            <v>250194</v>
          </cell>
        </row>
        <row r="106">
          <cell r="B106" t="str">
            <v>3510064</v>
          </cell>
          <cell r="E106">
            <v>67.400000000000006</v>
          </cell>
          <cell r="F106">
            <v>1614996.338</v>
          </cell>
        </row>
        <row r="107">
          <cell r="B107" t="str">
            <v>9201539</v>
          </cell>
          <cell r="E107">
            <v>625</v>
          </cell>
          <cell r="F107">
            <v>37500</v>
          </cell>
        </row>
        <row r="108">
          <cell r="B108" t="str">
            <v>9201603</v>
          </cell>
          <cell r="E108">
            <v>10</v>
          </cell>
          <cell r="F108">
            <v>2000</v>
          </cell>
        </row>
        <row r="109">
          <cell r="B109" t="str">
            <v>9201604</v>
          </cell>
          <cell r="E109">
            <v>10</v>
          </cell>
          <cell r="F109">
            <v>1000</v>
          </cell>
        </row>
        <row r="110">
          <cell r="B110" t="str">
            <v>9201606</v>
          </cell>
          <cell r="E110">
            <v>290</v>
          </cell>
          <cell r="F110">
            <v>48111</v>
          </cell>
        </row>
        <row r="111">
          <cell r="B111" t="str">
            <v>9201705</v>
          </cell>
          <cell r="E111">
            <v>200</v>
          </cell>
          <cell r="F111">
            <v>36000</v>
          </cell>
        </row>
        <row r="112">
          <cell r="B112" t="str">
            <v>9201737</v>
          </cell>
          <cell r="E112">
            <v>250</v>
          </cell>
          <cell r="F112">
            <v>20000</v>
          </cell>
        </row>
        <row r="113">
          <cell r="B113" t="str">
            <v>9201737</v>
          </cell>
          <cell r="E113">
            <v>2140</v>
          </cell>
          <cell r="F113">
            <v>278200</v>
          </cell>
        </row>
        <row r="114">
          <cell r="B114" t="str">
            <v>9201737</v>
          </cell>
          <cell r="E114">
            <v>300</v>
          </cell>
          <cell r="F114">
            <v>45000</v>
          </cell>
        </row>
        <row r="115">
          <cell r="B115" t="str">
            <v>9201737</v>
          </cell>
          <cell r="E115">
            <v>200</v>
          </cell>
          <cell r="F115">
            <v>40000</v>
          </cell>
        </row>
        <row r="116">
          <cell r="B116" t="str">
            <v>9202111</v>
          </cell>
          <cell r="E116">
            <v>4</v>
          </cell>
          <cell r="F116">
            <v>2844</v>
          </cell>
        </row>
        <row r="117">
          <cell r="B117" t="str">
            <v>9202625</v>
          </cell>
          <cell r="E117">
            <v>60</v>
          </cell>
          <cell r="F117">
            <v>59400</v>
          </cell>
        </row>
        <row r="118">
          <cell r="B118" t="str">
            <v>9203034</v>
          </cell>
          <cell r="E118">
            <v>32499</v>
          </cell>
          <cell r="F118">
            <v>9654802.9199999999</v>
          </cell>
        </row>
        <row r="119">
          <cell r="B119" t="str">
            <v>9203034</v>
          </cell>
          <cell r="E119">
            <v>1</v>
          </cell>
          <cell r="F119">
            <v>257.08</v>
          </cell>
        </row>
        <row r="120">
          <cell r="B120" t="str">
            <v>9203062</v>
          </cell>
          <cell r="E120">
            <v>340</v>
          </cell>
          <cell r="F120">
            <v>187000</v>
          </cell>
        </row>
        <row r="121">
          <cell r="B121" t="str">
            <v>9203062</v>
          </cell>
          <cell r="E121">
            <v>407</v>
          </cell>
          <cell r="F121">
            <v>241758</v>
          </cell>
        </row>
        <row r="122">
          <cell r="B122" t="str">
            <v>9203064</v>
          </cell>
          <cell r="E122">
            <v>2</v>
          </cell>
          <cell r="F122">
            <v>900</v>
          </cell>
        </row>
        <row r="123">
          <cell r="B123" t="str">
            <v>9203064</v>
          </cell>
          <cell r="E123">
            <v>76</v>
          </cell>
          <cell r="F123">
            <v>30096</v>
          </cell>
        </row>
        <row r="124">
          <cell r="B124" t="str">
            <v>9205031</v>
          </cell>
          <cell r="E124">
            <v>75</v>
          </cell>
          <cell r="F124">
            <v>59400</v>
          </cell>
        </row>
        <row r="125">
          <cell r="B125" t="str">
            <v>9205821</v>
          </cell>
          <cell r="E125">
            <v>5000</v>
          </cell>
          <cell r="F125">
            <v>8031250</v>
          </cell>
        </row>
        <row r="126">
          <cell r="B126" t="str">
            <v>9205962</v>
          </cell>
          <cell r="E126">
            <v>150</v>
          </cell>
          <cell r="F126">
            <v>449955</v>
          </cell>
        </row>
        <row r="127">
          <cell r="B127" t="str">
            <v>9205962</v>
          </cell>
          <cell r="E127">
            <v>100</v>
          </cell>
          <cell r="F127">
            <v>445500</v>
          </cell>
        </row>
        <row r="128">
          <cell r="B128" t="str">
            <v>9206119</v>
          </cell>
          <cell r="E128">
            <v>1</v>
          </cell>
          <cell r="F128">
            <v>6818.18</v>
          </cell>
        </row>
        <row r="129">
          <cell r="B129" t="str">
            <v>9206119</v>
          </cell>
          <cell r="E129">
            <v>111</v>
          </cell>
          <cell r="F129">
            <v>756817.98</v>
          </cell>
        </row>
        <row r="130">
          <cell r="B130" t="str">
            <v>9208019</v>
          </cell>
          <cell r="E130">
            <v>5000</v>
          </cell>
          <cell r="F130">
            <v>1410000</v>
          </cell>
        </row>
        <row r="131">
          <cell r="B131" t="str">
            <v>9208040</v>
          </cell>
          <cell r="E131">
            <v>5000</v>
          </cell>
          <cell r="F131">
            <v>528750</v>
          </cell>
        </row>
        <row r="132">
          <cell r="B132" t="str">
            <v>9209020</v>
          </cell>
          <cell r="E132">
            <v>24</v>
          </cell>
          <cell r="F132">
            <v>1108800</v>
          </cell>
        </row>
        <row r="133">
          <cell r="B133" t="str">
            <v>9209057</v>
          </cell>
          <cell r="E133">
            <v>10</v>
          </cell>
          <cell r="F133">
            <v>3159</v>
          </cell>
        </row>
        <row r="134">
          <cell r="B134" t="str">
            <v>9209063</v>
          </cell>
          <cell r="E134">
            <v>100</v>
          </cell>
          <cell r="F134">
            <v>198000</v>
          </cell>
        </row>
        <row r="135">
          <cell r="B135" t="str">
            <v>9209068</v>
          </cell>
          <cell r="E135">
            <v>400</v>
          </cell>
          <cell r="F135">
            <v>158400</v>
          </cell>
        </row>
        <row r="136">
          <cell r="B136" t="str">
            <v>9210098</v>
          </cell>
          <cell r="E136">
            <v>1571</v>
          </cell>
          <cell r="F136">
            <v>976345.08</v>
          </cell>
        </row>
        <row r="137">
          <cell r="B137" t="str">
            <v>9210099</v>
          </cell>
          <cell r="E137">
            <v>69</v>
          </cell>
          <cell r="F137">
            <v>13033.41</v>
          </cell>
        </row>
        <row r="138">
          <cell r="B138" t="str">
            <v>9210099</v>
          </cell>
          <cell r="E138">
            <v>45</v>
          </cell>
          <cell r="F138">
            <v>6750</v>
          </cell>
        </row>
        <row r="139">
          <cell r="B139" t="str">
            <v>9210110</v>
          </cell>
          <cell r="E139">
            <v>80</v>
          </cell>
          <cell r="F139">
            <v>27720</v>
          </cell>
        </row>
        <row r="140">
          <cell r="B140" t="str">
            <v>9210114</v>
          </cell>
          <cell r="E140">
            <v>5600</v>
          </cell>
          <cell r="F140">
            <v>554400</v>
          </cell>
        </row>
        <row r="141">
          <cell r="B141" t="str">
            <v>9210118</v>
          </cell>
          <cell r="E141">
            <v>2000</v>
          </cell>
          <cell r="F141">
            <v>940000</v>
          </cell>
        </row>
        <row r="142">
          <cell r="B142" t="str">
            <v>9210136</v>
          </cell>
          <cell r="E142">
            <v>105</v>
          </cell>
          <cell r="F142">
            <v>46200</v>
          </cell>
        </row>
        <row r="143">
          <cell r="B143" t="str">
            <v>9210140</v>
          </cell>
          <cell r="E143">
            <v>0.5</v>
          </cell>
          <cell r="F143">
            <v>990</v>
          </cell>
        </row>
        <row r="144">
          <cell r="B144" t="str">
            <v>9210154</v>
          </cell>
          <cell r="E144">
            <v>250</v>
          </cell>
          <cell r="F144">
            <v>137500</v>
          </cell>
        </row>
        <row r="145">
          <cell r="B145" t="str">
            <v>9210228</v>
          </cell>
          <cell r="E145">
            <v>10</v>
          </cell>
          <cell r="F145">
            <v>108000</v>
          </cell>
        </row>
        <row r="146">
          <cell r="B146" t="str">
            <v>9210267</v>
          </cell>
          <cell r="E146">
            <v>12000</v>
          </cell>
          <cell r="F146">
            <v>425160</v>
          </cell>
        </row>
        <row r="147">
          <cell r="B147" t="str">
            <v>9210274</v>
          </cell>
          <cell r="E147">
            <v>1</v>
          </cell>
          <cell r="F147">
            <v>114.94</v>
          </cell>
        </row>
        <row r="148">
          <cell r="B148" t="str">
            <v>9210274</v>
          </cell>
          <cell r="E148">
            <v>3</v>
          </cell>
          <cell r="F148">
            <v>345</v>
          </cell>
        </row>
        <row r="149">
          <cell r="B149" t="str">
            <v>9210274</v>
          </cell>
          <cell r="E149">
            <v>11996</v>
          </cell>
          <cell r="F149">
            <v>1416847.56</v>
          </cell>
        </row>
        <row r="150">
          <cell r="B150" t="str">
            <v>9210371</v>
          </cell>
          <cell r="E150">
            <v>30</v>
          </cell>
          <cell r="F150">
            <v>8400</v>
          </cell>
        </row>
        <row r="151">
          <cell r="B151" t="str">
            <v>9210371</v>
          </cell>
          <cell r="E151">
            <v>839</v>
          </cell>
          <cell r="F151">
            <v>187936</v>
          </cell>
        </row>
        <row r="152">
          <cell r="B152" t="str">
            <v>9210406</v>
          </cell>
          <cell r="E152">
            <v>2</v>
          </cell>
          <cell r="F152">
            <v>5543.8</v>
          </cell>
        </row>
        <row r="153">
          <cell r="B153" t="str">
            <v>9210440</v>
          </cell>
          <cell r="E153">
            <v>799</v>
          </cell>
          <cell r="F153">
            <v>129438</v>
          </cell>
        </row>
        <row r="154">
          <cell r="B154" t="str">
            <v>9210440</v>
          </cell>
          <cell r="E154">
            <v>1</v>
          </cell>
          <cell r="F154">
            <v>161</v>
          </cell>
        </row>
        <row r="155">
          <cell r="B155" t="str">
            <v>9210466</v>
          </cell>
          <cell r="E155">
            <v>459</v>
          </cell>
          <cell r="F155">
            <v>100980</v>
          </cell>
        </row>
        <row r="156">
          <cell r="B156" t="str">
            <v>9210622</v>
          </cell>
          <cell r="E156">
            <v>1</v>
          </cell>
          <cell r="F156">
            <v>951.63</v>
          </cell>
        </row>
        <row r="157">
          <cell r="B157" t="str">
            <v>9210622</v>
          </cell>
          <cell r="E157">
            <v>31139</v>
          </cell>
          <cell r="F157">
            <v>28831911.489999998</v>
          </cell>
        </row>
        <row r="158">
          <cell r="B158" t="str">
            <v>9210662</v>
          </cell>
          <cell r="E158">
            <v>600</v>
          </cell>
          <cell r="F158">
            <v>59400</v>
          </cell>
        </row>
        <row r="159">
          <cell r="B159" t="str">
            <v>9210711</v>
          </cell>
          <cell r="E159">
            <v>60</v>
          </cell>
          <cell r="F159">
            <v>106920</v>
          </cell>
        </row>
        <row r="160">
          <cell r="B160" t="str">
            <v>9310543</v>
          </cell>
          <cell r="E160">
            <v>500</v>
          </cell>
          <cell r="F160">
            <v>235000</v>
          </cell>
        </row>
        <row r="161">
          <cell r="B161" t="str">
            <v>9310554</v>
          </cell>
          <cell r="E161">
            <v>6</v>
          </cell>
          <cell r="F161">
            <v>16632</v>
          </cell>
        </row>
        <row r="162">
          <cell r="B162" t="str">
            <v>93111243</v>
          </cell>
          <cell r="E162">
            <v>238.3</v>
          </cell>
          <cell r="F162">
            <v>1451463.8529999999</v>
          </cell>
        </row>
        <row r="163">
          <cell r="B163" t="str">
            <v>9311156</v>
          </cell>
          <cell r="E163">
            <v>218.5</v>
          </cell>
          <cell r="F163">
            <v>502550</v>
          </cell>
        </row>
        <row r="164">
          <cell r="B164" t="str">
            <v>9311160</v>
          </cell>
          <cell r="E164">
            <v>862.15</v>
          </cell>
          <cell r="F164">
            <v>1379440</v>
          </cell>
        </row>
        <row r="165">
          <cell r="B165" t="str">
            <v>9311160</v>
          </cell>
          <cell r="E165">
            <v>93.56</v>
          </cell>
          <cell r="F165">
            <v>149696</v>
          </cell>
        </row>
        <row r="166">
          <cell r="B166" t="str">
            <v>9311160</v>
          </cell>
          <cell r="E166">
            <v>1</v>
          </cell>
          <cell r="F166">
            <v>1604</v>
          </cell>
        </row>
        <row r="167">
          <cell r="B167" t="str">
            <v>9311171</v>
          </cell>
          <cell r="E167">
            <v>200</v>
          </cell>
          <cell r="F167">
            <v>500000</v>
          </cell>
        </row>
        <row r="168">
          <cell r="B168" t="str">
            <v>9311232</v>
          </cell>
          <cell r="E168">
            <v>4500</v>
          </cell>
          <cell r="F168">
            <v>1867770</v>
          </cell>
        </row>
        <row r="169">
          <cell r="B169" t="str">
            <v>9311233</v>
          </cell>
          <cell r="E169">
            <v>48</v>
          </cell>
          <cell r="F169">
            <v>399168</v>
          </cell>
        </row>
        <row r="170">
          <cell r="B170" t="str">
            <v>9311234</v>
          </cell>
          <cell r="E170">
            <v>50</v>
          </cell>
          <cell r="F170">
            <v>577500</v>
          </cell>
        </row>
        <row r="171">
          <cell r="B171" t="str">
            <v>9311235</v>
          </cell>
          <cell r="E171">
            <v>2</v>
          </cell>
          <cell r="F171">
            <v>115500</v>
          </cell>
        </row>
        <row r="172">
          <cell r="B172" t="str">
            <v>9311236</v>
          </cell>
          <cell r="E172">
            <v>1</v>
          </cell>
          <cell r="F172">
            <v>401478</v>
          </cell>
        </row>
        <row r="173">
          <cell r="B173" t="str">
            <v>9311237</v>
          </cell>
          <cell r="E173">
            <v>59999</v>
          </cell>
          <cell r="F173">
            <v>5812703.1200000001</v>
          </cell>
        </row>
        <row r="174">
          <cell r="B174" t="str">
            <v>9311237</v>
          </cell>
          <cell r="E174">
            <v>1</v>
          </cell>
          <cell r="F174">
            <v>196.88</v>
          </cell>
        </row>
        <row r="175">
          <cell r="B175" t="str">
            <v>9311238</v>
          </cell>
          <cell r="E175">
            <v>20000</v>
          </cell>
          <cell r="F175">
            <v>2121800</v>
          </cell>
        </row>
        <row r="176">
          <cell r="B176" t="str">
            <v>9311239</v>
          </cell>
          <cell r="E176">
            <v>4</v>
          </cell>
          <cell r="F176">
            <v>18000</v>
          </cell>
        </row>
        <row r="177">
          <cell r="B177" t="str">
            <v>9311240</v>
          </cell>
          <cell r="E177">
            <v>1</v>
          </cell>
          <cell r="F177">
            <v>43200</v>
          </cell>
        </row>
        <row r="178">
          <cell r="B178" t="str">
            <v>9311241</v>
          </cell>
          <cell r="E178">
            <v>10</v>
          </cell>
          <cell r="F178">
            <v>900</v>
          </cell>
        </row>
        <row r="179">
          <cell r="B179" t="str">
            <v>9311242</v>
          </cell>
          <cell r="E179">
            <v>333</v>
          </cell>
          <cell r="F179">
            <v>1098900</v>
          </cell>
        </row>
        <row r="181">
          <cell r="B181" t="str">
            <v>9201011</v>
          </cell>
          <cell r="E181">
            <v>14355</v>
          </cell>
          <cell r="F181">
            <v>1076625</v>
          </cell>
        </row>
        <row r="182">
          <cell r="B182" t="str">
            <v>9201705</v>
          </cell>
          <cell r="E182">
            <v>200</v>
          </cell>
          <cell r="F182">
            <v>52000</v>
          </cell>
        </row>
        <row r="183">
          <cell r="B183" t="str">
            <v>9201713</v>
          </cell>
          <cell r="E183">
            <v>1936</v>
          </cell>
          <cell r="F183">
            <v>387200</v>
          </cell>
        </row>
        <row r="184">
          <cell r="B184" t="str">
            <v>9201714</v>
          </cell>
          <cell r="E184">
            <v>1200</v>
          </cell>
          <cell r="F184">
            <v>132000</v>
          </cell>
        </row>
        <row r="185">
          <cell r="B185" t="str">
            <v>9201741</v>
          </cell>
          <cell r="E185">
            <v>2900</v>
          </cell>
          <cell r="F185">
            <v>376797</v>
          </cell>
        </row>
        <row r="186">
          <cell r="B186" t="str">
            <v>9202111</v>
          </cell>
          <cell r="E186">
            <v>13</v>
          </cell>
          <cell r="F186">
            <v>19227</v>
          </cell>
        </row>
        <row r="187">
          <cell r="B187" t="str">
            <v>9202111</v>
          </cell>
          <cell r="E187">
            <v>9</v>
          </cell>
          <cell r="F187">
            <v>7596</v>
          </cell>
        </row>
        <row r="188">
          <cell r="B188" t="str">
            <v>9202111</v>
          </cell>
          <cell r="E188">
            <v>2</v>
          </cell>
          <cell r="F188">
            <v>1540.82</v>
          </cell>
        </row>
        <row r="189">
          <cell r="B189" t="str">
            <v>9202111</v>
          </cell>
          <cell r="E189">
            <v>11</v>
          </cell>
          <cell r="F189">
            <v>16500</v>
          </cell>
        </row>
        <row r="190">
          <cell r="B190" t="str">
            <v>9202624</v>
          </cell>
          <cell r="E190">
            <v>10000</v>
          </cell>
          <cell r="F190">
            <v>63107400</v>
          </cell>
        </row>
        <row r="191">
          <cell r="B191" t="str">
            <v>9202731</v>
          </cell>
          <cell r="E191">
            <v>109</v>
          </cell>
          <cell r="F191">
            <v>1202527.24</v>
          </cell>
        </row>
        <row r="192">
          <cell r="B192" t="str">
            <v>9202731</v>
          </cell>
          <cell r="E192">
            <v>1</v>
          </cell>
          <cell r="F192">
            <v>11032.76</v>
          </cell>
        </row>
        <row r="193">
          <cell r="B193" t="str">
            <v>9202737</v>
          </cell>
          <cell r="E193">
            <v>100.6</v>
          </cell>
          <cell r="F193">
            <v>3118600</v>
          </cell>
        </row>
        <row r="194">
          <cell r="B194" t="str">
            <v>9203028</v>
          </cell>
          <cell r="E194">
            <v>80</v>
          </cell>
          <cell r="F194">
            <v>200000</v>
          </cell>
        </row>
        <row r="195">
          <cell r="B195" t="str">
            <v>9203044</v>
          </cell>
          <cell r="E195">
            <v>5000</v>
          </cell>
          <cell r="F195">
            <v>6000</v>
          </cell>
        </row>
        <row r="196">
          <cell r="B196" t="str">
            <v>9203059</v>
          </cell>
          <cell r="E196">
            <v>68</v>
          </cell>
          <cell r="F196">
            <v>22440</v>
          </cell>
        </row>
        <row r="197">
          <cell r="B197" t="str">
            <v>9203064</v>
          </cell>
          <cell r="E197">
            <v>30</v>
          </cell>
          <cell r="F197">
            <v>345720</v>
          </cell>
        </row>
        <row r="198">
          <cell r="B198" t="str">
            <v>9203065</v>
          </cell>
          <cell r="E198">
            <v>50</v>
          </cell>
          <cell r="F198">
            <v>18000</v>
          </cell>
        </row>
        <row r="199">
          <cell r="B199" t="str">
            <v>9203065</v>
          </cell>
          <cell r="E199">
            <v>29</v>
          </cell>
          <cell r="F199">
            <v>341591</v>
          </cell>
        </row>
        <row r="200">
          <cell r="B200" t="str">
            <v>9203065</v>
          </cell>
          <cell r="E200">
            <v>1</v>
          </cell>
          <cell r="F200">
            <v>11151</v>
          </cell>
        </row>
        <row r="201">
          <cell r="B201" t="str">
            <v>9203066</v>
          </cell>
          <cell r="E201">
            <v>40</v>
          </cell>
          <cell r="F201">
            <v>484440</v>
          </cell>
        </row>
        <row r="202">
          <cell r="B202" t="str">
            <v>9203077</v>
          </cell>
          <cell r="E202">
            <v>552</v>
          </cell>
          <cell r="F202">
            <v>276000</v>
          </cell>
        </row>
        <row r="203">
          <cell r="B203" t="str">
            <v>9203080</v>
          </cell>
          <cell r="E203">
            <v>1080</v>
          </cell>
          <cell r="F203">
            <v>1263416.3999999999</v>
          </cell>
        </row>
        <row r="204">
          <cell r="B204" t="str">
            <v>9203081</v>
          </cell>
          <cell r="E204">
            <v>2489</v>
          </cell>
          <cell r="F204">
            <v>2945109.25</v>
          </cell>
        </row>
        <row r="205">
          <cell r="B205" t="str">
            <v>9203081</v>
          </cell>
          <cell r="E205">
            <v>1</v>
          </cell>
          <cell r="F205">
            <v>1206.45</v>
          </cell>
        </row>
        <row r="206">
          <cell r="B206" t="str">
            <v>9203082</v>
          </cell>
          <cell r="E206">
            <v>2750</v>
          </cell>
          <cell r="F206">
            <v>3296975</v>
          </cell>
        </row>
        <row r="207">
          <cell r="B207" t="str">
            <v>9203083</v>
          </cell>
          <cell r="E207">
            <v>2490</v>
          </cell>
          <cell r="F207">
            <v>3024254.4</v>
          </cell>
        </row>
        <row r="208">
          <cell r="B208" t="str">
            <v>9203084</v>
          </cell>
          <cell r="E208">
            <v>1110</v>
          </cell>
          <cell r="F208">
            <v>1365544.2</v>
          </cell>
        </row>
        <row r="209">
          <cell r="B209" t="str">
            <v>9203085</v>
          </cell>
          <cell r="E209">
            <v>2900</v>
          </cell>
          <cell r="F209">
            <v>1415519</v>
          </cell>
        </row>
        <row r="210">
          <cell r="B210" t="str">
            <v>9203086</v>
          </cell>
          <cell r="E210">
            <v>1010</v>
          </cell>
          <cell r="F210">
            <v>1458924.8</v>
          </cell>
        </row>
        <row r="211">
          <cell r="B211" t="str">
            <v>9203087</v>
          </cell>
          <cell r="E211">
            <v>2270</v>
          </cell>
          <cell r="F211">
            <v>3316855.9</v>
          </cell>
        </row>
        <row r="212">
          <cell r="B212" t="str">
            <v>9203088</v>
          </cell>
          <cell r="E212">
            <v>2470</v>
          </cell>
          <cell r="F212">
            <v>3650240.1</v>
          </cell>
        </row>
        <row r="213">
          <cell r="B213" t="str">
            <v>9203089</v>
          </cell>
          <cell r="E213">
            <v>2270</v>
          </cell>
          <cell r="F213">
            <v>3392492.3</v>
          </cell>
        </row>
        <row r="214">
          <cell r="B214" t="str">
            <v>9203090</v>
          </cell>
          <cell r="E214">
            <v>1080</v>
          </cell>
          <cell r="F214">
            <v>1614049.2</v>
          </cell>
        </row>
        <row r="215">
          <cell r="B215" t="str">
            <v>9203091</v>
          </cell>
          <cell r="E215">
            <v>245</v>
          </cell>
          <cell r="F215">
            <v>337433.59999999998</v>
          </cell>
        </row>
        <row r="216">
          <cell r="B216" t="str">
            <v>9203092</v>
          </cell>
          <cell r="E216">
            <v>485</v>
          </cell>
          <cell r="F216">
            <v>676138.5</v>
          </cell>
        </row>
        <row r="217">
          <cell r="B217" t="str">
            <v>9203093</v>
          </cell>
          <cell r="E217">
            <v>605</v>
          </cell>
          <cell r="F217">
            <v>853630.8</v>
          </cell>
        </row>
        <row r="218">
          <cell r="B218" t="str">
            <v>9203094</v>
          </cell>
          <cell r="E218">
            <v>485</v>
          </cell>
          <cell r="F218">
            <v>692473.3</v>
          </cell>
        </row>
        <row r="219">
          <cell r="B219" t="str">
            <v>9203095</v>
          </cell>
          <cell r="E219">
            <v>245</v>
          </cell>
          <cell r="F219">
            <v>353936.8</v>
          </cell>
        </row>
        <row r="220">
          <cell r="B220" t="str">
            <v>9205011</v>
          </cell>
          <cell r="E220">
            <v>11999</v>
          </cell>
          <cell r="F220">
            <v>2238533.44</v>
          </cell>
        </row>
        <row r="221">
          <cell r="B221" t="str">
            <v>9205011</v>
          </cell>
          <cell r="E221">
            <v>1</v>
          </cell>
          <cell r="F221">
            <v>146.56</v>
          </cell>
        </row>
        <row r="222">
          <cell r="B222" t="str">
            <v>9205818</v>
          </cell>
          <cell r="E222">
            <v>20000</v>
          </cell>
          <cell r="F222">
            <v>1440000</v>
          </cell>
        </row>
        <row r="223">
          <cell r="B223" t="str">
            <v>9207020</v>
          </cell>
          <cell r="E223">
            <v>89900</v>
          </cell>
          <cell r="F223">
            <v>6053866</v>
          </cell>
        </row>
        <row r="224">
          <cell r="B224" t="str">
            <v>9207020</v>
          </cell>
          <cell r="E224">
            <v>100</v>
          </cell>
          <cell r="F224">
            <v>6134</v>
          </cell>
        </row>
        <row r="225">
          <cell r="B225" t="str">
            <v>9207031</v>
          </cell>
          <cell r="E225">
            <v>3999</v>
          </cell>
          <cell r="F225">
            <v>1553451.54</v>
          </cell>
        </row>
        <row r="226">
          <cell r="B226" t="str">
            <v>9207031</v>
          </cell>
          <cell r="E226">
            <v>1</v>
          </cell>
          <cell r="F226">
            <v>383.3</v>
          </cell>
        </row>
        <row r="227">
          <cell r="B227" t="str">
            <v>9208006</v>
          </cell>
          <cell r="E227">
            <v>60000</v>
          </cell>
          <cell r="F227">
            <v>4531200</v>
          </cell>
        </row>
        <row r="228">
          <cell r="B228" t="str">
            <v>9208020</v>
          </cell>
          <cell r="E228">
            <v>10000</v>
          </cell>
          <cell r="F228">
            <v>5214000</v>
          </cell>
        </row>
        <row r="229">
          <cell r="B229" t="str">
            <v>9208036</v>
          </cell>
          <cell r="E229">
            <v>9999</v>
          </cell>
          <cell r="F229">
            <v>349965</v>
          </cell>
        </row>
        <row r="230">
          <cell r="B230" t="str">
            <v>9208036</v>
          </cell>
          <cell r="E230">
            <v>1</v>
          </cell>
          <cell r="F230">
            <v>35</v>
          </cell>
        </row>
        <row r="231">
          <cell r="B231" t="str">
            <v>9209018</v>
          </cell>
          <cell r="E231">
            <v>100</v>
          </cell>
          <cell r="F231">
            <v>599880</v>
          </cell>
        </row>
        <row r="232">
          <cell r="B232" t="str">
            <v>9209028</v>
          </cell>
          <cell r="E232">
            <v>720</v>
          </cell>
          <cell r="F232">
            <v>144000</v>
          </cell>
        </row>
        <row r="233">
          <cell r="B233" t="str">
            <v>9209028</v>
          </cell>
          <cell r="E233">
            <v>650</v>
          </cell>
          <cell r="F233">
            <v>130000</v>
          </cell>
        </row>
        <row r="234">
          <cell r="B234" t="str">
            <v>9210164</v>
          </cell>
          <cell r="E234">
            <v>1228</v>
          </cell>
          <cell r="F234">
            <v>5648.8</v>
          </cell>
        </row>
        <row r="235">
          <cell r="B235" t="str">
            <v>9210184</v>
          </cell>
          <cell r="E235">
            <v>959</v>
          </cell>
          <cell r="F235">
            <v>220570</v>
          </cell>
        </row>
        <row r="236">
          <cell r="B236" t="str">
            <v>9210184</v>
          </cell>
          <cell r="E236">
            <v>5738</v>
          </cell>
          <cell r="F236">
            <v>918080</v>
          </cell>
        </row>
        <row r="237">
          <cell r="B237" t="str">
            <v>9210185</v>
          </cell>
          <cell r="E237">
            <v>2250</v>
          </cell>
          <cell r="F237">
            <v>585000</v>
          </cell>
        </row>
        <row r="238">
          <cell r="B238" t="str">
            <v>9210204</v>
          </cell>
          <cell r="E238">
            <v>518</v>
          </cell>
          <cell r="F238">
            <v>6361.04</v>
          </cell>
        </row>
        <row r="239">
          <cell r="B239" t="str">
            <v>9210205</v>
          </cell>
          <cell r="E239">
            <v>471</v>
          </cell>
          <cell r="F239">
            <v>5788.59</v>
          </cell>
        </row>
        <row r="240">
          <cell r="B240" t="str">
            <v>9210225</v>
          </cell>
          <cell r="E240">
            <v>471</v>
          </cell>
          <cell r="F240">
            <v>5783.88</v>
          </cell>
        </row>
        <row r="241">
          <cell r="B241" t="str">
            <v>9210274</v>
          </cell>
          <cell r="E241">
            <v>526</v>
          </cell>
          <cell r="F241">
            <v>6459.28</v>
          </cell>
        </row>
        <row r="242">
          <cell r="B242" t="str">
            <v>9210303</v>
          </cell>
          <cell r="E242">
            <v>100</v>
          </cell>
          <cell r="F242">
            <v>40000</v>
          </cell>
        </row>
        <row r="243">
          <cell r="B243" t="str">
            <v>9210371</v>
          </cell>
          <cell r="E243">
            <v>1000</v>
          </cell>
          <cell r="F243">
            <v>2218000</v>
          </cell>
        </row>
        <row r="244">
          <cell r="B244" t="str">
            <v>9210371</v>
          </cell>
          <cell r="E244">
            <v>402</v>
          </cell>
          <cell r="F244">
            <v>120600</v>
          </cell>
        </row>
        <row r="245">
          <cell r="B245" t="str">
            <v>9210427</v>
          </cell>
          <cell r="E245">
            <v>2</v>
          </cell>
          <cell r="F245">
            <v>15555</v>
          </cell>
        </row>
        <row r="246">
          <cell r="B246" t="str">
            <v>9210464</v>
          </cell>
          <cell r="E246">
            <v>581</v>
          </cell>
          <cell r="F246">
            <v>2684.22</v>
          </cell>
        </row>
        <row r="247">
          <cell r="B247" t="str">
            <v>9210480</v>
          </cell>
          <cell r="E247">
            <v>160</v>
          </cell>
          <cell r="F247">
            <v>444444.8</v>
          </cell>
        </row>
        <row r="248">
          <cell r="B248" t="str">
            <v>9210637</v>
          </cell>
          <cell r="E248">
            <v>42</v>
          </cell>
          <cell r="F248">
            <v>15918</v>
          </cell>
        </row>
        <row r="249">
          <cell r="B249" t="str">
            <v>9310617</v>
          </cell>
          <cell r="E249">
            <v>87</v>
          </cell>
          <cell r="F249">
            <v>400.2</v>
          </cell>
        </row>
        <row r="250">
          <cell r="B250" t="str">
            <v>9310618</v>
          </cell>
          <cell r="E250">
            <v>3190</v>
          </cell>
          <cell r="F250">
            <v>14674</v>
          </cell>
        </row>
        <row r="251">
          <cell r="B251" t="str">
            <v>9310672</v>
          </cell>
          <cell r="E251">
            <v>3</v>
          </cell>
          <cell r="F251">
            <v>29640</v>
          </cell>
        </row>
        <row r="252">
          <cell r="B252" t="str">
            <v>9310692</v>
          </cell>
          <cell r="E252">
            <v>3</v>
          </cell>
          <cell r="F252">
            <v>34275</v>
          </cell>
        </row>
        <row r="253">
          <cell r="B253" t="str">
            <v>9310693</v>
          </cell>
          <cell r="E253">
            <v>3</v>
          </cell>
          <cell r="F253">
            <v>15290.01</v>
          </cell>
        </row>
        <row r="254">
          <cell r="B254" t="str">
            <v>9310696</v>
          </cell>
          <cell r="E254">
            <v>2</v>
          </cell>
          <cell r="F254">
            <v>58390</v>
          </cell>
        </row>
        <row r="255">
          <cell r="B255" t="str">
            <v>9310698</v>
          </cell>
          <cell r="E255">
            <v>4</v>
          </cell>
          <cell r="F255">
            <v>90024</v>
          </cell>
        </row>
        <row r="256">
          <cell r="B256" t="str">
            <v>9310699</v>
          </cell>
          <cell r="E256">
            <v>5</v>
          </cell>
          <cell r="F256">
            <v>22846.65</v>
          </cell>
        </row>
        <row r="257">
          <cell r="B257" t="str">
            <v>9311003</v>
          </cell>
          <cell r="E257">
            <v>1</v>
          </cell>
          <cell r="F257">
            <v>1524</v>
          </cell>
        </row>
        <row r="258">
          <cell r="B258" t="str">
            <v>9311005</v>
          </cell>
          <cell r="E258">
            <v>3</v>
          </cell>
          <cell r="F258">
            <v>10674</v>
          </cell>
        </row>
        <row r="259">
          <cell r="B259" t="str">
            <v>9311007</v>
          </cell>
          <cell r="E259">
            <v>2</v>
          </cell>
          <cell r="F259">
            <v>12018</v>
          </cell>
        </row>
        <row r="260">
          <cell r="B260" t="str">
            <v>9311008</v>
          </cell>
          <cell r="E260">
            <v>4</v>
          </cell>
          <cell r="F260">
            <v>28096</v>
          </cell>
        </row>
        <row r="261">
          <cell r="B261" t="str">
            <v>9311009</v>
          </cell>
          <cell r="E261">
            <v>2</v>
          </cell>
          <cell r="F261">
            <v>18284</v>
          </cell>
        </row>
        <row r="262">
          <cell r="B262" t="str">
            <v>9311011</v>
          </cell>
          <cell r="E262">
            <v>1</v>
          </cell>
          <cell r="F262">
            <v>13965</v>
          </cell>
        </row>
        <row r="263">
          <cell r="B263" t="str">
            <v>9311012</v>
          </cell>
          <cell r="E263">
            <v>1</v>
          </cell>
          <cell r="F263">
            <v>24115</v>
          </cell>
        </row>
        <row r="264">
          <cell r="B264" t="str">
            <v>9311014</v>
          </cell>
          <cell r="E264">
            <v>3</v>
          </cell>
          <cell r="F264">
            <v>12186</v>
          </cell>
        </row>
        <row r="265">
          <cell r="B265" t="str">
            <v>9311016</v>
          </cell>
          <cell r="E265">
            <v>8</v>
          </cell>
          <cell r="F265">
            <v>30462.400000000001</v>
          </cell>
        </row>
        <row r="266">
          <cell r="B266" t="str">
            <v>9311017</v>
          </cell>
          <cell r="E266">
            <v>6</v>
          </cell>
          <cell r="F266">
            <v>22890</v>
          </cell>
        </row>
        <row r="267">
          <cell r="B267" t="str">
            <v>9311018</v>
          </cell>
          <cell r="E267">
            <v>1</v>
          </cell>
          <cell r="F267">
            <v>3815</v>
          </cell>
        </row>
        <row r="268">
          <cell r="B268" t="str">
            <v>9311019</v>
          </cell>
          <cell r="E268">
            <v>1</v>
          </cell>
          <cell r="F268">
            <v>17790</v>
          </cell>
        </row>
        <row r="269">
          <cell r="B269" t="str">
            <v>9311020</v>
          </cell>
          <cell r="E269">
            <v>15</v>
          </cell>
          <cell r="F269">
            <v>79590</v>
          </cell>
        </row>
        <row r="270">
          <cell r="B270" t="str">
            <v>9311021</v>
          </cell>
          <cell r="E270">
            <v>6</v>
          </cell>
          <cell r="F270">
            <v>22849.98</v>
          </cell>
        </row>
        <row r="271">
          <cell r="B271" t="str">
            <v>9311023</v>
          </cell>
          <cell r="E271">
            <v>4</v>
          </cell>
          <cell r="F271">
            <v>60960</v>
          </cell>
        </row>
        <row r="272">
          <cell r="B272" t="str">
            <v>9311025</v>
          </cell>
          <cell r="E272">
            <v>1</v>
          </cell>
          <cell r="F272">
            <v>4105</v>
          </cell>
        </row>
        <row r="273">
          <cell r="B273" t="str">
            <v>9311026</v>
          </cell>
          <cell r="E273">
            <v>4</v>
          </cell>
          <cell r="F273">
            <v>5086.68</v>
          </cell>
        </row>
        <row r="274">
          <cell r="B274" t="str">
            <v>9311027</v>
          </cell>
          <cell r="E274">
            <v>2</v>
          </cell>
          <cell r="F274">
            <v>50768</v>
          </cell>
        </row>
        <row r="275">
          <cell r="B275" t="str">
            <v>9311030</v>
          </cell>
          <cell r="E275">
            <v>1</v>
          </cell>
          <cell r="F275">
            <v>27930</v>
          </cell>
        </row>
        <row r="276">
          <cell r="B276" t="str">
            <v>9311032</v>
          </cell>
          <cell r="E276">
            <v>4</v>
          </cell>
          <cell r="F276">
            <v>55320</v>
          </cell>
        </row>
        <row r="277">
          <cell r="B277" t="str">
            <v>9311035</v>
          </cell>
          <cell r="E277">
            <v>5</v>
          </cell>
          <cell r="F277">
            <v>44933.35</v>
          </cell>
        </row>
        <row r="278">
          <cell r="B278" t="str">
            <v>9311037</v>
          </cell>
          <cell r="E278">
            <v>3</v>
          </cell>
          <cell r="F278">
            <v>10662</v>
          </cell>
        </row>
        <row r="279">
          <cell r="B279" t="str">
            <v>9311038</v>
          </cell>
          <cell r="E279">
            <v>3</v>
          </cell>
          <cell r="F279">
            <v>60930</v>
          </cell>
        </row>
        <row r="280">
          <cell r="B280" t="str">
            <v>9311040</v>
          </cell>
          <cell r="E280">
            <v>10</v>
          </cell>
          <cell r="F280">
            <v>558448</v>
          </cell>
        </row>
        <row r="281">
          <cell r="B281" t="str">
            <v>9311041</v>
          </cell>
          <cell r="E281">
            <v>14</v>
          </cell>
          <cell r="F281">
            <v>25690</v>
          </cell>
        </row>
        <row r="282">
          <cell r="B282" t="str">
            <v>9311046</v>
          </cell>
          <cell r="E282">
            <v>4</v>
          </cell>
          <cell r="F282">
            <v>50768</v>
          </cell>
        </row>
        <row r="283">
          <cell r="B283" t="str">
            <v>9311047</v>
          </cell>
          <cell r="E283">
            <v>6</v>
          </cell>
          <cell r="F283">
            <v>31986</v>
          </cell>
        </row>
        <row r="284">
          <cell r="B284" t="str">
            <v>9311049</v>
          </cell>
          <cell r="E284">
            <v>3</v>
          </cell>
          <cell r="F284">
            <v>22851</v>
          </cell>
        </row>
        <row r="285">
          <cell r="B285" t="str">
            <v>9311156</v>
          </cell>
          <cell r="E285">
            <v>104.9</v>
          </cell>
          <cell r="F285">
            <v>293720</v>
          </cell>
        </row>
        <row r="286">
          <cell r="B286" t="str">
            <v>9311160</v>
          </cell>
          <cell r="E286">
            <v>179.5</v>
          </cell>
          <cell r="F286">
            <v>412850</v>
          </cell>
        </row>
        <row r="287">
          <cell r="B287" t="str">
            <v>9311171</v>
          </cell>
          <cell r="E287">
            <v>224</v>
          </cell>
          <cell r="F287">
            <v>896000</v>
          </cell>
        </row>
        <row r="288">
          <cell r="B288" t="str">
            <v>9311196</v>
          </cell>
          <cell r="E288">
            <v>482</v>
          </cell>
          <cell r="F288">
            <v>964000</v>
          </cell>
        </row>
        <row r="290">
          <cell r="B290" t="str">
            <v>3210351</v>
          </cell>
          <cell r="E290">
            <v>223</v>
          </cell>
          <cell r="F290">
            <v>44600</v>
          </cell>
        </row>
        <row r="291">
          <cell r="B291" t="str">
            <v>9204035</v>
          </cell>
          <cell r="E291">
            <v>22000</v>
          </cell>
          <cell r="F291">
            <v>7325120</v>
          </cell>
        </row>
        <row r="292">
          <cell r="B292" t="str">
            <v>9210430</v>
          </cell>
          <cell r="E292">
            <v>1</v>
          </cell>
          <cell r="F292">
            <v>10000</v>
          </cell>
        </row>
        <row r="293">
          <cell r="B293" t="str">
            <v>9210346</v>
          </cell>
          <cell r="E293">
            <v>12</v>
          </cell>
          <cell r="F293">
            <v>32400</v>
          </cell>
        </row>
        <row r="294">
          <cell r="B294" t="str">
            <v>9202111</v>
          </cell>
          <cell r="E294">
            <v>1</v>
          </cell>
          <cell r="F294">
            <v>800</v>
          </cell>
        </row>
        <row r="295">
          <cell r="B295" t="str">
            <v>9203028</v>
          </cell>
          <cell r="E295">
            <v>200</v>
          </cell>
          <cell r="F295">
            <v>500000</v>
          </cell>
        </row>
        <row r="296">
          <cell r="B296" t="str">
            <v>9202732</v>
          </cell>
          <cell r="E296">
            <v>3</v>
          </cell>
          <cell r="F296">
            <v>52080</v>
          </cell>
        </row>
        <row r="297">
          <cell r="B297" t="str">
            <v>9310611</v>
          </cell>
          <cell r="E297">
            <v>12499</v>
          </cell>
          <cell r="F297">
            <v>12249.02</v>
          </cell>
        </row>
        <row r="298">
          <cell r="B298" t="str">
            <v>9310611</v>
          </cell>
          <cell r="E298">
            <v>1</v>
          </cell>
          <cell r="F298">
            <v>50.98</v>
          </cell>
        </row>
        <row r="299">
          <cell r="B299" t="str">
            <v>9210345</v>
          </cell>
          <cell r="E299">
            <v>79000</v>
          </cell>
          <cell r="F299">
            <v>6222040</v>
          </cell>
        </row>
        <row r="300">
          <cell r="B300" t="str">
            <v>9205005</v>
          </cell>
          <cell r="E300">
            <v>1</v>
          </cell>
          <cell r="F300">
            <v>25.52</v>
          </cell>
        </row>
        <row r="301">
          <cell r="B301" t="str">
            <v>9205005</v>
          </cell>
          <cell r="E301">
            <v>59999</v>
          </cell>
          <cell r="F301">
            <v>541190.98</v>
          </cell>
        </row>
        <row r="302">
          <cell r="B302" t="str">
            <v>9205817</v>
          </cell>
          <cell r="E302">
            <v>67200</v>
          </cell>
          <cell r="F302">
            <v>5292672</v>
          </cell>
        </row>
        <row r="303">
          <cell r="B303" t="str">
            <v>9205817</v>
          </cell>
          <cell r="E303">
            <v>4800</v>
          </cell>
          <cell r="F303">
            <v>364704</v>
          </cell>
        </row>
        <row r="304">
          <cell r="B304" t="str">
            <v>9311230</v>
          </cell>
          <cell r="E304">
            <v>1</v>
          </cell>
          <cell r="F304">
            <v>167.75</v>
          </cell>
        </row>
        <row r="305">
          <cell r="B305" t="str">
            <v>9311230</v>
          </cell>
          <cell r="E305">
            <v>29999</v>
          </cell>
          <cell r="F305">
            <v>390586.98</v>
          </cell>
        </row>
        <row r="306">
          <cell r="B306" t="str">
            <v>9210345</v>
          </cell>
          <cell r="E306">
            <v>1000</v>
          </cell>
          <cell r="F306">
            <v>75980</v>
          </cell>
        </row>
        <row r="307">
          <cell r="B307" t="str">
            <v>9311156</v>
          </cell>
          <cell r="E307">
            <v>153</v>
          </cell>
          <cell r="F307">
            <v>459000</v>
          </cell>
        </row>
        <row r="308">
          <cell r="B308" t="str">
            <v>9311152</v>
          </cell>
          <cell r="E308">
            <v>451.9</v>
          </cell>
          <cell r="F308">
            <v>903800</v>
          </cell>
        </row>
        <row r="309">
          <cell r="B309" t="str">
            <v>9311175</v>
          </cell>
          <cell r="E309">
            <v>324</v>
          </cell>
          <cell r="F309">
            <v>810000</v>
          </cell>
        </row>
        <row r="310">
          <cell r="B310" t="str">
            <v>9311160</v>
          </cell>
          <cell r="E310">
            <v>49.5</v>
          </cell>
          <cell r="F310">
            <v>138600</v>
          </cell>
        </row>
        <row r="311">
          <cell r="B311" t="str">
            <v>9311150</v>
          </cell>
          <cell r="E311">
            <v>173.5</v>
          </cell>
          <cell r="F311">
            <v>399050</v>
          </cell>
        </row>
        <row r="312">
          <cell r="B312" t="str">
            <v>9311171</v>
          </cell>
          <cell r="E312">
            <v>224.5</v>
          </cell>
          <cell r="F312">
            <v>404100</v>
          </cell>
        </row>
        <row r="313">
          <cell r="B313" t="str">
            <v>9201541</v>
          </cell>
          <cell r="E313">
            <v>1</v>
          </cell>
          <cell r="F313">
            <v>739.87</v>
          </cell>
        </row>
        <row r="314">
          <cell r="B314" t="str">
            <v>92015446</v>
          </cell>
          <cell r="E314">
            <v>35000</v>
          </cell>
          <cell r="F314">
            <v>7600250</v>
          </cell>
        </row>
        <row r="315">
          <cell r="B315" t="str">
            <v>9201541</v>
          </cell>
          <cell r="E315">
            <v>37999</v>
          </cell>
          <cell r="F315">
            <v>5630311.8300000001</v>
          </cell>
        </row>
        <row r="316">
          <cell r="B316" t="str">
            <v>9201544</v>
          </cell>
          <cell r="E316">
            <v>35000</v>
          </cell>
          <cell r="F316">
            <v>7600250</v>
          </cell>
        </row>
        <row r="317">
          <cell r="B317" t="str">
            <v>9201542</v>
          </cell>
          <cell r="E317">
            <v>38000</v>
          </cell>
          <cell r="F317">
            <v>5630460</v>
          </cell>
        </row>
        <row r="318">
          <cell r="B318" t="str">
            <v>9201543</v>
          </cell>
          <cell r="E318">
            <v>35000</v>
          </cell>
          <cell r="F318">
            <v>7600250</v>
          </cell>
        </row>
        <row r="319">
          <cell r="B319" t="str">
            <v>9201545</v>
          </cell>
          <cell r="E319">
            <v>35000</v>
          </cell>
          <cell r="F319">
            <v>7600250</v>
          </cell>
        </row>
        <row r="320">
          <cell r="B320" t="str">
            <v>9210079</v>
          </cell>
          <cell r="E320">
            <v>3</v>
          </cell>
          <cell r="F320">
            <v>8400</v>
          </cell>
        </row>
        <row r="321">
          <cell r="B321" t="str">
            <v>9210234</v>
          </cell>
          <cell r="E321">
            <v>80</v>
          </cell>
          <cell r="F321">
            <v>200000</v>
          </cell>
        </row>
        <row r="322">
          <cell r="B322" t="str">
            <v>9203066</v>
          </cell>
          <cell r="E322">
            <v>70</v>
          </cell>
          <cell r="F322">
            <v>35000</v>
          </cell>
        </row>
        <row r="323">
          <cell r="B323" t="str">
            <v>9203066</v>
          </cell>
          <cell r="E323">
            <v>60</v>
          </cell>
          <cell r="F323">
            <v>30000</v>
          </cell>
        </row>
        <row r="324">
          <cell r="B324" t="str">
            <v>9202111</v>
          </cell>
          <cell r="E324">
            <v>61</v>
          </cell>
          <cell r="F324">
            <v>91500</v>
          </cell>
        </row>
        <row r="325">
          <cell r="B325" t="str">
            <v>9202111</v>
          </cell>
          <cell r="E325">
            <v>1</v>
          </cell>
          <cell r="F325">
            <v>1500</v>
          </cell>
        </row>
        <row r="326">
          <cell r="B326" t="str">
            <v>9206008</v>
          </cell>
          <cell r="E326">
            <v>200</v>
          </cell>
          <cell r="F326">
            <v>471882</v>
          </cell>
        </row>
        <row r="327">
          <cell r="B327" t="str">
            <v>9206010</v>
          </cell>
          <cell r="E327">
            <v>200</v>
          </cell>
          <cell r="F327">
            <v>428984</v>
          </cell>
        </row>
        <row r="328">
          <cell r="B328" t="str">
            <v>9206009</v>
          </cell>
          <cell r="E328">
            <v>200</v>
          </cell>
          <cell r="F328">
            <v>450434</v>
          </cell>
        </row>
        <row r="329">
          <cell r="B329" t="str">
            <v>9210463</v>
          </cell>
          <cell r="E329">
            <v>12000</v>
          </cell>
          <cell r="F329">
            <v>177240</v>
          </cell>
        </row>
        <row r="330">
          <cell r="B330" t="str">
            <v>9310622</v>
          </cell>
          <cell r="E330">
            <v>1</v>
          </cell>
          <cell r="F330">
            <v>228.03</v>
          </cell>
        </row>
        <row r="331">
          <cell r="B331" t="str">
            <v>9310612</v>
          </cell>
          <cell r="E331">
            <v>31558</v>
          </cell>
          <cell r="F331">
            <v>2463733.06</v>
          </cell>
        </row>
        <row r="332">
          <cell r="B332" t="str">
            <v>9310622</v>
          </cell>
          <cell r="E332">
            <v>32999</v>
          </cell>
          <cell r="F332">
            <v>4127844.91</v>
          </cell>
        </row>
        <row r="333">
          <cell r="B333" t="str">
            <v>9201547</v>
          </cell>
          <cell r="E333">
            <v>11150</v>
          </cell>
          <cell r="F333">
            <v>1983250.5</v>
          </cell>
        </row>
        <row r="334">
          <cell r="B334" t="str">
            <v>9203033</v>
          </cell>
          <cell r="E334">
            <v>250</v>
          </cell>
          <cell r="F334">
            <v>6897320</v>
          </cell>
        </row>
        <row r="335">
          <cell r="B335" t="str">
            <v>9311069</v>
          </cell>
          <cell r="E335">
            <v>2000</v>
          </cell>
          <cell r="F335">
            <v>417700</v>
          </cell>
        </row>
        <row r="336">
          <cell r="B336" t="str">
            <v>93110700</v>
          </cell>
          <cell r="E336">
            <v>35000</v>
          </cell>
          <cell r="F336">
            <v>3077900</v>
          </cell>
        </row>
        <row r="337">
          <cell r="B337" t="str">
            <v>93110700</v>
          </cell>
          <cell r="E337">
            <v>11000</v>
          </cell>
          <cell r="F337">
            <v>1209010</v>
          </cell>
        </row>
        <row r="338">
          <cell r="B338" t="str">
            <v>93110706</v>
          </cell>
          <cell r="E338">
            <v>500</v>
          </cell>
          <cell r="F338">
            <v>274770</v>
          </cell>
        </row>
        <row r="339">
          <cell r="B339" t="str">
            <v>9311069</v>
          </cell>
          <cell r="E339">
            <v>500</v>
          </cell>
          <cell r="F339">
            <v>91235</v>
          </cell>
        </row>
        <row r="340">
          <cell r="B340" t="str">
            <v>93110701</v>
          </cell>
          <cell r="E340">
            <v>500</v>
          </cell>
          <cell r="F340">
            <v>49465</v>
          </cell>
        </row>
        <row r="341">
          <cell r="B341" t="str">
            <v>9311072</v>
          </cell>
          <cell r="E341">
            <v>2000</v>
          </cell>
          <cell r="F341">
            <v>175880</v>
          </cell>
        </row>
        <row r="342">
          <cell r="B342" t="str">
            <v>9311072</v>
          </cell>
          <cell r="E342">
            <v>4000</v>
          </cell>
          <cell r="F342">
            <v>307760</v>
          </cell>
        </row>
        <row r="343">
          <cell r="B343" t="str">
            <v>93110705</v>
          </cell>
          <cell r="E343">
            <v>1500</v>
          </cell>
          <cell r="F343">
            <v>197850</v>
          </cell>
        </row>
        <row r="344">
          <cell r="B344" t="str">
            <v>93110701</v>
          </cell>
          <cell r="E344">
            <v>2000</v>
          </cell>
          <cell r="F344">
            <v>228640</v>
          </cell>
        </row>
        <row r="345">
          <cell r="B345" t="str">
            <v>9311072</v>
          </cell>
          <cell r="E345">
            <v>2000</v>
          </cell>
          <cell r="F345">
            <v>131900</v>
          </cell>
        </row>
        <row r="346">
          <cell r="B346" t="str">
            <v>93110701</v>
          </cell>
          <cell r="E346">
            <v>500</v>
          </cell>
          <cell r="F346">
            <v>65950</v>
          </cell>
        </row>
        <row r="347">
          <cell r="B347" t="str">
            <v>93110700</v>
          </cell>
          <cell r="E347">
            <v>7000</v>
          </cell>
          <cell r="F347">
            <v>538580</v>
          </cell>
        </row>
        <row r="348">
          <cell r="B348" t="str">
            <v>93110706</v>
          </cell>
          <cell r="E348">
            <v>500</v>
          </cell>
          <cell r="F348">
            <v>230830</v>
          </cell>
        </row>
        <row r="349">
          <cell r="B349" t="str">
            <v>93110705</v>
          </cell>
          <cell r="E349">
            <v>4000</v>
          </cell>
          <cell r="F349">
            <v>879360</v>
          </cell>
        </row>
        <row r="350">
          <cell r="B350" t="str">
            <v>93110706</v>
          </cell>
          <cell r="E350">
            <v>500</v>
          </cell>
          <cell r="F350">
            <v>263810</v>
          </cell>
        </row>
        <row r="351">
          <cell r="B351" t="str">
            <v>9311068</v>
          </cell>
          <cell r="E351">
            <v>5000</v>
          </cell>
          <cell r="F351">
            <v>2507300</v>
          </cell>
        </row>
        <row r="352">
          <cell r="B352" t="str">
            <v>93110705</v>
          </cell>
          <cell r="E352">
            <v>10000</v>
          </cell>
          <cell r="F352">
            <v>1538900</v>
          </cell>
        </row>
        <row r="353">
          <cell r="B353" t="str">
            <v>9311069</v>
          </cell>
          <cell r="E353">
            <v>1000</v>
          </cell>
          <cell r="F353">
            <v>296780</v>
          </cell>
        </row>
        <row r="354">
          <cell r="B354" t="str">
            <v>9201549</v>
          </cell>
          <cell r="E354">
            <v>10000</v>
          </cell>
          <cell r="F354">
            <v>2097700</v>
          </cell>
        </row>
        <row r="355">
          <cell r="B355" t="str">
            <v>9201548</v>
          </cell>
          <cell r="E355">
            <v>10000</v>
          </cell>
          <cell r="F355">
            <v>2097700</v>
          </cell>
        </row>
        <row r="356">
          <cell r="B356" t="str">
            <v>9203066</v>
          </cell>
          <cell r="E356">
            <v>50</v>
          </cell>
          <cell r="F356">
            <v>25000</v>
          </cell>
        </row>
        <row r="357">
          <cell r="B357" t="str">
            <v>9202111</v>
          </cell>
          <cell r="E357">
            <v>17</v>
          </cell>
          <cell r="F357">
            <v>13600</v>
          </cell>
        </row>
        <row r="358">
          <cell r="B358" t="str">
            <v>9202111</v>
          </cell>
          <cell r="E358">
            <v>10</v>
          </cell>
          <cell r="F358">
            <v>16800</v>
          </cell>
        </row>
        <row r="359">
          <cell r="B359" t="str">
            <v>9202111</v>
          </cell>
          <cell r="E359">
            <v>4</v>
          </cell>
          <cell r="F359">
            <v>6000</v>
          </cell>
        </row>
        <row r="360">
          <cell r="B360" t="str">
            <v>9202111</v>
          </cell>
          <cell r="E360">
            <v>1</v>
          </cell>
          <cell r="F360">
            <v>641.82000000000005</v>
          </cell>
        </row>
        <row r="361">
          <cell r="B361" t="str">
            <v>9202111</v>
          </cell>
          <cell r="E361">
            <v>23</v>
          </cell>
          <cell r="F361">
            <v>14758.18</v>
          </cell>
        </row>
        <row r="362">
          <cell r="B362" t="str">
            <v>9202111</v>
          </cell>
          <cell r="E362">
            <v>8</v>
          </cell>
          <cell r="F362">
            <v>8000</v>
          </cell>
        </row>
        <row r="363">
          <cell r="B363" t="str">
            <v>9203066</v>
          </cell>
          <cell r="E363">
            <v>240</v>
          </cell>
          <cell r="F363">
            <v>120000</v>
          </cell>
        </row>
        <row r="364">
          <cell r="B364" t="str">
            <v>9311174</v>
          </cell>
          <cell r="E364">
            <v>200</v>
          </cell>
          <cell r="F364">
            <v>40000</v>
          </cell>
        </row>
        <row r="365">
          <cell r="B365" t="str">
            <v>9209086</v>
          </cell>
          <cell r="E365">
            <v>200</v>
          </cell>
          <cell r="F365">
            <v>20000</v>
          </cell>
        </row>
        <row r="366">
          <cell r="B366" t="str">
            <v>9206010</v>
          </cell>
          <cell r="E366">
            <v>200</v>
          </cell>
          <cell r="F366">
            <v>490000</v>
          </cell>
        </row>
        <row r="367">
          <cell r="B367" t="str">
            <v>9206008</v>
          </cell>
          <cell r="E367">
            <v>200</v>
          </cell>
          <cell r="F367">
            <v>570000</v>
          </cell>
        </row>
        <row r="368">
          <cell r="B368" t="str">
            <v>9206009</v>
          </cell>
          <cell r="E368">
            <v>200</v>
          </cell>
          <cell r="F368">
            <v>530000</v>
          </cell>
        </row>
        <row r="369">
          <cell r="B369" t="str">
            <v>9201735</v>
          </cell>
          <cell r="E369">
            <v>1010</v>
          </cell>
          <cell r="F369">
            <v>50500</v>
          </cell>
        </row>
        <row r="370">
          <cell r="B370" t="str">
            <v>9202111</v>
          </cell>
          <cell r="E370">
            <v>4</v>
          </cell>
          <cell r="F370">
            <v>4000</v>
          </cell>
        </row>
        <row r="371">
          <cell r="B371" t="str">
            <v>9209041</v>
          </cell>
          <cell r="E371">
            <v>3500</v>
          </cell>
          <cell r="F371">
            <v>280000</v>
          </cell>
        </row>
        <row r="372">
          <cell r="B372" t="str">
            <v>9209042</v>
          </cell>
          <cell r="E372">
            <v>100</v>
          </cell>
          <cell r="F372">
            <v>100000</v>
          </cell>
        </row>
        <row r="373">
          <cell r="B373" t="str">
            <v>9201606</v>
          </cell>
          <cell r="E373">
            <v>8</v>
          </cell>
          <cell r="F373">
            <v>2400</v>
          </cell>
        </row>
        <row r="374">
          <cell r="B374" t="str">
            <v>9209063</v>
          </cell>
          <cell r="E374">
            <v>50</v>
          </cell>
          <cell r="F374">
            <v>90000</v>
          </cell>
        </row>
        <row r="375">
          <cell r="B375" t="str">
            <v>9203042</v>
          </cell>
          <cell r="E375">
            <v>100</v>
          </cell>
          <cell r="F375">
            <v>153000</v>
          </cell>
        </row>
        <row r="376">
          <cell r="B376" t="str">
            <v>9210434</v>
          </cell>
          <cell r="E376">
            <v>190</v>
          </cell>
          <cell r="F376">
            <v>940500</v>
          </cell>
        </row>
        <row r="377">
          <cell r="B377" t="str">
            <v>9210446</v>
          </cell>
          <cell r="E377">
            <v>10</v>
          </cell>
          <cell r="F377">
            <v>800</v>
          </cell>
        </row>
        <row r="378">
          <cell r="B378" t="str">
            <v>9209056</v>
          </cell>
          <cell r="E378">
            <v>550</v>
          </cell>
          <cell r="F378">
            <v>148500</v>
          </cell>
        </row>
        <row r="379">
          <cell r="B379" t="str">
            <v>9310659</v>
          </cell>
          <cell r="E379">
            <v>1</v>
          </cell>
          <cell r="F379">
            <v>1000</v>
          </cell>
        </row>
        <row r="380">
          <cell r="B380" t="str">
            <v>9210027</v>
          </cell>
          <cell r="E380">
            <v>10</v>
          </cell>
          <cell r="F380">
            <v>11200</v>
          </cell>
        </row>
        <row r="381">
          <cell r="B381" t="str">
            <v>9210498</v>
          </cell>
          <cell r="E381">
            <v>50</v>
          </cell>
          <cell r="F381">
            <v>225000</v>
          </cell>
        </row>
        <row r="382">
          <cell r="B382" t="str">
            <v>9210342</v>
          </cell>
          <cell r="E382">
            <v>1</v>
          </cell>
          <cell r="F382">
            <v>500</v>
          </cell>
        </row>
        <row r="383">
          <cell r="B383" t="str">
            <v>9210339</v>
          </cell>
          <cell r="E383">
            <v>100</v>
          </cell>
          <cell r="F383">
            <v>4500</v>
          </cell>
        </row>
        <row r="384">
          <cell r="B384" t="str">
            <v>9311147</v>
          </cell>
          <cell r="E384">
            <v>4</v>
          </cell>
          <cell r="F384">
            <v>108000</v>
          </cell>
        </row>
        <row r="385">
          <cell r="B385" t="str">
            <v>9311067</v>
          </cell>
          <cell r="E385">
            <v>187</v>
          </cell>
          <cell r="F385">
            <v>234694.35</v>
          </cell>
        </row>
        <row r="386">
          <cell r="B386" t="str">
            <v>9311067</v>
          </cell>
          <cell r="E386">
            <v>25</v>
          </cell>
          <cell r="F386">
            <v>30235</v>
          </cell>
        </row>
        <row r="387">
          <cell r="B387" t="str">
            <v>9311067</v>
          </cell>
          <cell r="E387">
            <v>7</v>
          </cell>
          <cell r="F387">
            <v>9264.2900000000009</v>
          </cell>
        </row>
        <row r="388">
          <cell r="B388" t="str">
            <v>9311067</v>
          </cell>
          <cell r="E388">
            <v>181</v>
          </cell>
          <cell r="F388">
            <v>241644.05</v>
          </cell>
        </row>
        <row r="389">
          <cell r="B389" t="str">
            <v>9311067</v>
          </cell>
          <cell r="E389">
            <v>4</v>
          </cell>
          <cell r="F389">
            <v>5430.88</v>
          </cell>
        </row>
        <row r="390">
          <cell r="B390" t="str">
            <v>9311067</v>
          </cell>
          <cell r="E390">
            <v>32</v>
          </cell>
          <cell r="F390">
            <v>42721.279999999999</v>
          </cell>
        </row>
        <row r="391">
          <cell r="B391" t="str">
            <v>9311067</v>
          </cell>
          <cell r="E391">
            <v>26</v>
          </cell>
          <cell r="F391">
            <v>31145.919999999998</v>
          </cell>
        </row>
        <row r="392">
          <cell r="B392" t="str">
            <v>9311067</v>
          </cell>
          <cell r="E392">
            <v>51</v>
          </cell>
          <cell r="F392">
            <v>61387.17</v>
          </cell>
        </row>
        <row r="393">
          <cell r="B393" t="str">
            <v>9311067</v>
          </cell>
          <cell r="E393">
            <v>356</v>
          </cell>
          <cell r="F393">
            <v>480849.2</v>
          </cell>
        </row>
        <row r="394">
          <cell r="B394" t="str">
            <v>9311067</v>
          </cell>
          <cell r="E394">
            <v>190</v>
          </cell>
          <cell r="F394">
            <v>50937.1</v>
          </cell>
        </row>
        <row r="395">
          <cell r="B395" t="str">
            <v>9311067</v>
          </cell>
          <cell r="E395">
            <v>194</v>
          </cell>
          <cell r="F395">
            <v>242375.84</v>
          </cell>
        </row>
        <row r="396">
          <cell r="B396" t="str">
            <v>9311067</v>
          </cell>
          <cell r="E396">
            <v>50</v>
          </cell>
          <cell r="F396">
            <v>60470</v>
          </cell>
        </row>
        <row r="397">
          <cell r="B397" t="str">
            <v>9311067</v>
          </cell>
          <cell r="E397">
            <v>1</v>
          </cell>
          <cell r="F397">
            <v>742.23</v>
          </cell>
        </row>
        <row r="398">
          <cell r="B398" t="str">
            <v>9311067</v>
          </cell>
          <cell r="E398">
            <v>123</v>
          </cell>
          <cell r="F398">
            <v>153672.51</v>
          </cell>
        </row>
        <row r="399">
          <cell r="B399" t="str">
            <v>9311067</v>
          </cell>
          <cell r="E399">
            <v>22</v>
          </cell>
          <cell r="F399">
            <v>29748.18</v>
          </cell>
        </row>
        <row r="400">
          <cell r="B400" t="str">
            <v>9311067</v>
          </cell>
          <cell r="E400">
            <v>972</v>
          </cell>
          <cell r="F400">
            <v>719357.76</v>
          </cell>
        </row>
        <row r="401">
          <cell r="B401" t="str">
            <v>9311067</v>
          </cell>
          <cell r="E401">
            <v>75</v>
          </cell>
          <cell r="F401">
            <v>94128</v>
          </cell>
        </row>
        <row r="402">
          <cell r="B402" t="str">
            <v>9311067</v>
          </cell>
          <cell r="E402">
            <v>30</v>
          </cell>
          <cell r="F402">
            <v>40223.1</v>
          </cell>
        </row>
        <row r="403">
          <cell r="B403" t="str">
            <v>9311067</v>
          </cell>
          <cell r="E403">
            <v>187</v>
          </cell>
          <cell r="F403">
            <v>256971.66</v>
          </cell>
        </row>
        <row r="404">
          <cell r="B404" t="str">
            <v>9311067</v>
          </cell>
          <cell r="E404">
            <v>356</v>
          </cell>
          <cell r="F404">
            <v>483636.68</v>
          </cell>
        </row>
        <row r="405">
          <cell r="B405" t="str">
            <v>9205031</v>
          </cell>
          <cell r="E405">
            <v>108</v>
          </cell>
          <cell r="F405">
            <v>46003.68</v>
          </cell>
        </row>
        <row r="406">
          <cell r="B406" t="str">
            <v>9205031</v>
          </cell>
          <cell r="E406">
            <v>960</v>
          </cell>
          <cell r="F406">
            <v>57600</v>
          </cell>
        </row>
        <row r="407">
          <cell r="B407" t="str">
            <v>9205031</v>
          </cell>
          <cell r="E407">
            <v>122</v>
          </cell>
          <cell r="F407">
            <v>11325.26</v>
          </cell>
        </row>
        <row r="408">
          <cell r="B408" t="str">
            <v>9205031</v>
          </cell>
          <cell r="E408">
            <v>1950</v>
          </cell>
          <cell r="F408">
            <v>117000</v>
          </cell>
        </row>
        <row r="409">
          <cell r="B409" t="str">
            <v>9205002</v>
          </cell>
          <cell r="E409">
            <v>6201</v>
          </cell>
          <cell r="F409">
            <v>11533.86</v>
          </cell>
        </row>
        <row r="410">
          <cell r="B410" t="str">
            <v>9210197</v>
          </cell>
          <cell r="E410">
            <v>800</v>
          </cell>
          <cell r="F410">
            <v>2304</v>
          </cell>
        </row>
        <row r="411">
          <cell r="B411" t="str">
            <v>9310600</v>
          </cell>
          <cell r="E411">
            <v>18</v>
          </cell>
          <cell r="F411">
            <v>37826.1</v>
          </cell>
        </row>
        <row r="412">
          <cell r="B412" t="str">
            <v>9205031</v>
          </cell>
          <cell r="E412">
            <v>1011</v>
          </cell>
          <cell r="F412">
            <v>58769.43</v>
          </cell>
        </row>
        <row r="413">
          <cell r="B413" t="str">
            <v>9210320</v>
          </cell>
          <cell r="E413">
            <v>1052</v>
          </cell>
          <cell r="F413">
            <v>17073.96</v>
          </cell>
        </row>
        <row r="414">
          <cell r="B414" t="str">
            <v>9201605</v>
          </cell>
          <cell r="E414">
            <v>367</v>
          </cell>
          <cell r="F414">
            <v>43335.360000000001</v>
          </cell>
        </row>
        <row r="415">
          <cell r="B415" t="str">
            <v>9310635</v>
          </cell>
          <cell r="E415">
            <v>200</v>
          </cell>
          <cell r="F415">
            <v>18566</v>
          </cell>
        </row>
        <row r="416">
          <cell r="B416" t="str">
            <v>9201605</v>
          </cell>
          <cell r="E416">
            <v>200</v>
          </cell>
          <cell r="F416">
            <v>3000</v>
          </cell>
        </row>
        <row r="417">
          <cell r="B417" t="str">
            <v>9201605</v>
          </cell>
          <cell r="E417">
            <v>310</v>
          </cell>
          <cell r="F417">
            <v>6153.5</v>
          </cell>
        </row>
        <row r="418">
          <cell r="B418" t="str">
            <v>9201605</v>
          </cell>
          <cell r="E418">
            <v>500</v>
          </cell>
          <cell r="F418">
            <v>61815</v>
          </cell>
        </row>
        <row r="419">
          <cell r="B419" t="str">
            <v>9201605</v>
          </cell>
          <cell r="E419">
            <v>15</v>
          </cell>
          <cell r="F419">
            <v>2544.3000000000002</v>
          </cell>
        </row>
        <row r="420">
          <cell r="B420" t="str">
            <v>9201605</v>
          </cell>
          <cell r="E420">
            <v>200</v>
          </cell>
          <cell r="F420">
            <v>81658</v>
          </cell>
        </row>
        <row r="421">
          <cell r="B421" t="str">
            <v>9201605</v>
          </cell>
          <cell r="E421">
            <v>380</v>
          </cell>
          <cell r="F421">
            <v>110070.8</v>
          </cell>
        </row>
        <row r="422">
          <cell r="B422" t="str">
            <v>9201605</v>
          </cell>
          <cell r="E422">
            <v>365</v>
          </cell>
          <cell r="F422">
            <v>12975.75</v>
          </cell>
        </row>
        <row r="423">
          <cell r="B423" t="str">
            <v>9201605</v>
          </cell>
          <cell r="E423">
            <v>2150</v>
          </cell>
          <cell r="F423">
            <v>167614</v>
          </cell>
        </row>
        <row r="424">
          <cell r="B424" t="str">
            <v>9210155</v>
          </cell>
          <cell r="E424">
            <v>86</v>
          </cell>
          <cell r="F424">
            <v>53447.28</v>
          </cell>
        </row>
        <row r="425">
          <cell r="B425" t="str">
            <v>9310635</v>
          </cell>
          <cell r="E425">
            <v>193</v>
          </cell>
          <cell r="F425">
            <v>17916.189999999999</v>
          </cell>
        </row>
        <row r="426">
          <cell r="B426" t="str">
            <v>9201742</v>
          </cell>
          <cell r="E426">
            <v>450</v>
          </cell>
          <cell r="F426">
            <v>40500</v>
          </cell>
        </row>
        <row r="427">
          <cell r="B427" t="str">
            <v>9201742</v>
          </cell>
          <cell r="E427">
            <v>526</v>
          </cell>
          <cell r="F427">
            <v>59469.56</v>
          </cell>
        </row>
        <row r="428">
          <cell r="B428" t="str">
            <v>9210343</v>
          </cell>
          <cell r="E428">
            <v>87</v>
          </cell>
          <cell r="F428">
            <v>8700</v>
          </cell>
        </row>
        <row r="429">
          <cell r="B429" t="str">
            <v>9201742</v>
          </cell>
          <cell r="E429">
            <v>1252</v>
          </cell>
          <cell r="F429">
            <v>511179.08</v>
          </cell>
        </row>
        <row r="430">
          <cell r="B430" t="str">
            <v>9201729</v>
          </cell>
          <cell r="E430">
            <v>21550</v>
          </cell>
          <cell r="F430">
            <v>1686287.5</v>
          </cell>
        </row>
        <row r="431">
          <cell r="B431" t="str">
            <v>9201737</v>
          </cell>
          <cell r="E431">
            <v>8021</v>
          </cell>
          <cell r="F431">
            <v>627643.25</v>
          </cell>
        </row>
        <row r="432">
          <cell r="B432" t="str">
            <v>9201736</v>
          </cell>
          <cell r="E432">
            <v>16435</v>
          </cell>
          <cell r="F432">
            <v>1281272.6000000001</v>
          </cell>
        </row>
        <row r="433">
          <cell r="B433" t="str">
            <v>9203061</v>
          </cell>
          <cell r="E433">
            <v>113</v>
          </cell>
          <cell r="F433">
            <v>140477.07999999999</v>
          </cell>
        </row>
        <row r="434">
          <cell r="B434" t="str">
            <v>9203061</v>
          </cell>
          <cell r="E434">
            <v>1</v>
          </cell>
          <cell r="F434">
            <v>1243.49</v>
          </cell>
        </row>
        <row r="435">
          <cell r="B435" t="str">
            <v>9201022</v>
          </cell>
          <cell r="E435">
            <v>1371</v>
          </cell>
          <cell r="F435">
            <v>5100.12</v>
          </cell>
        </row>
        <row r="436">
          <cell r="B436" t="str">
            <v>9311126</v>
          </cell>
          <cell r="E436">
            <v>440</v>
          </cell>
          <cell r="F436">
            <v>66000</v>
          </cell>
        </row>
        <row r="437">
          <cell r="B437" t="str">
            <v>9210155</v>
          </cell>
          <cell r="E437">
            <v>68</v>
          </cell>
          <cell r="F437">
            <v>42260.639999999999</v>
          </cell>
        </row>
        <row r="438">
          <cell r="B438" t="str">
            <v>9203062</v>
          </cell>
          <cell r="E438">
            <v>61</v>
          </cell>
          <cell r="F438">
            <v>37910.28</v>
          </cell>
        </row>
        <row r="439">
          <cell r="B439" t="str">
            <v>9201742</v>
          </cell>
          <cell r="E439">
            <v>110</v>
          </cell>
          <cell r="F439">
            <v>9900</v>
          </cell>
        </row>
        <row r="440">
          <cell r="B440" t="str">
            <v>9201738</v>
          </cell>
          <cell r="E440">
            <v>5100</v>
          </cell>
          <cell r="F440">
            <v>399075</v>
          </cell>
        </row>
        <row r="441">
          <cell r="B441" t="str">
            <v>9311204</v>
          </cell>
          <cell r="E441">
            <v>2</v>
          </cell>
          <cell r="F441">
            <v>2988.98</v>
          </cell>
        </row>
        <row r="442">
          <cell r="B442" t="str">
            <v>9205013</v>
          </cell>
          <cell r="E442">
            <v>400</v>
          </cell>
          <cell r="F442">
            <v>40884</v>
          </cell>
        </row>
        <row r="443">
          <cell r="B443" t="str">
            <v>9310627</v>
          </cell>
          <cell r="E443">
            <v>100</v>
          </cell>
          <cell r="F443">
            <v>12360</v>
          </cell>
        </row>
        <row r="444">
          <cell r="B444" t="str">
            <v>9311216</v>
          </cell>
          <cell r="E444">
            <v>25</v>
          </cell>
          <cell r="F444">
            <v>12202.75</v>
          </cell>
        </row>
        <row r="445">
          <cell r="B445" t="str">
            <v>9310547</v>
          </cell>
          <cell r="E445">
            <v>185</v>
          </cell>
          <cell r="F445">
            <v>14422.6</v>
          </cell>
        </row>
        <row r="446">
          <cell r="B446" t="str">
            <v>9311204</v>
          </cell>
          <cell r="E446">
            <v>110</v>
          </cell>
          <cell r="F446">
            <v>73870.5</v>
          </cell>
        </row>
        <row r="447">
          <cell r="B447" t="str">
            <v>9310628</v>
          </cell>
          <cell r="E447">
            <v>2000</v>
          </cell>
          <cell r="F447">
            <v>202280</v>
          </cell>
        </row>
        <row r="448">
          <cell r="B448" t="str">
            <v>9311214</v>
          </cell>
          <cell r="E448">
            <v>30</v>
          </cell>
          <cell r="F448">
            <v>14643.3</v>
          </cell>
        </row>
        <row r="449">
          <cell r="B449" t="str">
            <v>9210371</v>
          </cell>
          <cell r="E449">
            <v>132</v>
          </cell>
          <cell r="F449">
            <v>206449.32</v>
          </cell>
        </row>
        <row r="450">
          <cell r="B450" t="str">
            <v>9310547</v>
          </cell>
          <cell r="E450">
            <v>130</v>
          </cell>
          <cell r="F450">
            <v>53077.7</v>
          </cell>
        </row>
        <row r="451">
          <cell r="B451" t="str">
            <v>9310547</v>
          </cell>
          <cell r="E451">
            <v>530</v>
          </cell>
          <cell r="F451">
            <v>65508</v>
          </cell>
        </row>
        <row r="452">
          <cell r="B452" t="str">
            <v>9201739</v>
          </cell>
          <cell r="E452">
            <v>1142</v>
          </cell>
          <cell r="F452">
            <v>90160.9</v>
          </cell>
        </row>
        <row r="453">
          <cell r="B453" t="str">
            <v>9210236</v>
          </cell>
          <cell r="E453">
            <v>44</v>
          </cell>
          <cell r="F453">
            <v>15400</v>
          </cell>
        </row>
        <row r="454">
          <cell r="B454" t="str">
            <v>9310628</v>
          </cell>
          <cell r="E454">
            <v>1337</v>
          </cell>
          <cell r="F454">
            <v>104232.52</v>
          </cell>
        </row>
        <row r="455">
          <cell r="B455" t="str">
            <v>9201736</v>
          </cell>
          <cell r="E455">
            <v>278</v>
          </cell>
          <cell r="F455">
            <v>21672.880000000001</v>
          </cell>
        </row>
        <row r="456">
          <cell r="B456" t="str">
            <v>9205914</v>
          </cell>
          <cell r="E456">
            <v>255</v>
          </cell>
          <cell r="F456">
            <v>17125.8</v>
          </cell>
        </row>
        <row r="457">
          <cell r="B457" t="str">
            <v>9311204</v>
          </cell>
          <cell r="E457">
            <v>2</v>
          </cell>
          <cell r="F457">
            <v>976.22</v>
          </cell>
        </row>
        <row r="458">
          <cell r="B458" t="str">
            <v>9311204</v>
          </cell>
          <cell r="E458">
            <v>34</v>
          </cell>
          <cell r="F458">
            <v>40762.6</v>
          </cell>
        </row>
        <row r="459">
          <cell r="B459" t="str">
            <v>9311216</v>
          </cell>
          <cell r="E459">
            <v>66</v>
          </cell>
          <cell r="F459">
            <v>79127.399999999994</v>
          </cell>
        </row>
        <row r="460">
          <cell r="B460" t="str">
            <v>9311215</v>
          </cell>
          <cell r="E460">
            <v>3</v>
          </cell>
          <cell r="F460">
            <v>1464.33</v>
          </cell>
        </row>
        <row r="461">
          <cell r="B461" t="str">
            <v>9206119</v>
          </cell>
          <cell r="E461">
            <v>1</v>
          </cell>
          <cell r="F461">
            <v>4536.6899999999996</v>
          </cell>
        </row>
        <row r="462">
          <cell r="B462" t="str">
            <v>9206119</v>
          </cell>
          <cell r="E462">
            <v>369</v>
          </cell>
          <cell r="F462">
            <v>1672736.04</v>
          </cell>
        </row>
        <row r="463">
          <cell r="B463" t="str">
            <v>9203061</v>
          </cell>
          <cell r="E463">
            <v>130</v>
          </cell>
          <cell r="F463">
            <v>71401.2</v>
          </cell>
        </row>
        <row r="464">
          <cell r="B464" t="str">
            <v>9310600</v>
          </cell>
          <cell r="E464">
            <v>68</v>
          </cell>
          <cell r="F464">
            <v>142898.6</v>
          </cell>
        </row>
        <row r="465">
          <cell r="B465" t="str">
            <v>9203062</v>
          </cell>
          <cell r="E465">
            <v>108</v>
          </cell>
          <cell r="F465">
            <v>63128.160000000003</v>
          </cell>
        </row>
        <row r="466">
          <cell r="B466" t="str">
            <v>9310600</v>
          </cell>
          <cell r="E466">
            <v>125</v>
          </cell>
          <cell r="F466">
            <v>83943.75</v>
          </cell>
        </row>
        <row r="467">
          <cell r="B467" t="str">
            <v>9201717</v>
          </cell>
          <cell r="E467">
            <v>200</v>
          </cell>
          <cell r="F467">
            <v>66000</v>
          </cell>
        </row>
        <row r="468">
          <cell r="B468" t="str">
            <v>9201201</v>
          </cell>
          <cell r="E468">
            <v>2302</v>
          </cell>
          <cell r="F468">
            <v>3453</v>
          </cell>
        </row>
        <row r="469">
          <cell r="B469" t="str">
            <v>9210440</v>
          </cell>
          <cell r="E469">
            <v>54</v>
          </cell>
          <cell r="F469">
            <v>4399.38</v>
          </cell>
        </row>
        <row r="470">
          <cell r="B470" t="str">
            <v>9310600</v>
          </cell>
          <cell r="E470">
            <v>20</v>
          </cell>
          <cell r="F470">
            <v>55859.8</v>
          </cell>
        </row>
        <row r="471">
          <cell r="B471" t="str">
            <v>9311214</v>
          </cell>
          <cell r="E471">
            <v>31</v>
          </cell>
          <cell r="F471">
            <v>24070.26</v>
          </cell>
        </row>
        <row r="472">
          <cell r="B472" t="str">
            <v>9210440</v>
          </cell>
          <cell r="E472">
            <v>82</v>
          </cell>
          <cell r="F472">
            <v>6150</v>
          </cell>
        </row>
        <row r="473">
          <cell r="B473" t="str">
            <v>9311216</v>
          </cell>
          <cell r="E473">
            <v>39</v>
          </cell>
          <cell r="F473">
            <v>47367.839999999997</v>
          </cell>
        </row>
        <row r="474">
          <cell r="B474" t="str">
            <v>9310600</v>
          </cell>
          <cell r="E474">
            <v>60</v>
          </cell>
          <cell r="F474">
            <v>101808.6</v>
          </cell>
        </row>
        <row r="476">
          <cell r="B476" t="str">
            <v>9208036</v>
          </cell>
          <cell r="E476">
            <v>10000</v>
          </cell>
          <cell r="F476">
            <v>350000</v>
          </cell>
        </row>
        <row r="477">
          <cell r="B477" t="str">
            <v>9203028</v>
          </cell>
          <cell r="E477">
            <v>200</v>
          </cell>
          <cell r="F477">
            <v>480000</v>
          </cell>
        </row>
        <row r="478">
          <cell r="B478" t="str">
            <v>9210499</v>
          </cell>
          <cell r="E478">
            <v>40</v>
          </cell>
          <cell r="F478">
            <v>20000</v>
          </cell>
        </row>
        <row r="479">
          <cell r="B479" t="str">
            <v>9209029</v>
          </cell>
          <cell r="E479">
            <v>700</v>
          </cell>
          <cell r="F479">
            <v>70000</v>
          </cell>
        </row>
        <row r="480">
          <cell r="B480" t="str">
            <v>9202111</v>
          </cell>
          <cell r="E480">
            <v>67</v>
          </cell>
          <cell r="F480">
            <v>100500</v>
          </cell>
        </row>
        <row r="481">
          <cell r="B481" t="str">
            <v>9210346</v>
          </cell>
          <cell r="E481">
            <v>1</v>
          </cell>
          <cell r="F481">
            <v>3500</v>
          </cell>
        </row>
        <row r="482">
          <cell r="B482" t="str">
            <v>9208036</v>
          </cell>
          <cell r="E482">
            <v>10000</v>
          </cell>
          <cell r="F482">
            <v>350000</v>
          </cell>
        </row>
        <row r="483">
          <cell r="B483" t="str">
            <v>9203028</v>
          </cell>
          <cell r="E483">
            <v>150</v>
          </cell>
          <cell r="F483">
            <v>360000</v>
          </cell>
        </row>
        <row r="484">
          <cell r="B484" t="str">
            <v>9210309</v>
          </cell>
          <cell r="E484">
            <v>290</v>
          </cell>
          <cell r="F484">
            <v>966665.7</v>
          </cell>
        </row>
        <row r="485">
          <cell r="B485" t="str">
            <v>9210522</v>
          </cell>
          <cell r="E485">
            <v>330.7</v>
          </cell>
          <cell r="F485">
            <v>1102332.2309999999</v>
          </cell>
        </row>
        <row r="486">
          <cell r="B486" t="str">
            <v>9207020</v>
          </cell>
          <cell r="E486">
            <v>59999</v>
          </cell>
          <cell r="F486">
            <v>3538741.02</v>
          </cell>
        </row>
        <row r="487">
          <cell r="B487" t="str">
            <v>9207020</v>
          </cell>
          <cell r="E487">
            <v>1</v>
          </cell>
          <cell r="F487">
            <v>178.98</v>
          </cell>
        </row>
        <row r="488">
          <cell r="B488" t="str">
            <v>9210127</v>
          </cell>
          <cell r="E488">
            <v>10</v>
          </cell>
          <cell r="F488">
            <v>3000</v>
          </cell>
        </row>
        <row r="489">
          <cell r="B489" t="str">
            <v>9203084</v>
          </cell>
          <cell r="E489">
            <v>40</v>
          </cell>
          <cell r="F489">
            <v>49208.800000000003</v>
          </cell>
        </row>
        <row r="490">
          <cell r="B490" t="str">
            <v>9203082</v>
          </cell>
          <cell r="E490">
            <v>10</v>
          </cell>
          <cell r="F490">
            <v>11989</v>
          </cell>
        </row>
        <row r="491">
          <cell r="B491" t="str">
            <v>9210523</v>
          </cell>
          <cell r="E491">
            <v>135</v>
          </cell>
          <cell r="F491">
            <v>405000</v>
          </cell>
        </row>
        <row r="492">
          <cell r="B492" t="str">
            <v>9201551</v>
          </cell>
          <cell r="E492">
            <v>20000</v>
          </cell>
          <cell r="F492">
            <v>4642000</v>
          </cell>
        </row>
        <row r="493">
          <cell r="B493" t="str">
            <v>9201550</v>
          </cell>
          <cell r="E493">
            <v>20000</v>
          </cell>
          <cell r="F493">
            <v>4642000</v>
          </cell>
        </row>
        <row r="494">
          <cell r="B494" t="str">
            <v>9202731</v>
          </cell>
          <cell r="E494">
            <v>30</v>
          </cell>
          <cell r="F494">
            <v>302112</v>
          </cell>
        </row>
        <row r="495">
          <cell r="B495" t="str">
            <v>9208019</v>
          </cell>
          <cell r="E495">
            <v>10000</v>
          </cell>
          <cell r="F495">
            <v>3401800</v>
          </cell>
        </row>
        <row r="496">
          <cell r="B496" t="str">
            <v>9202731</v>
          </cell>
          <cell r="E496">
            <v>10</v>
          </cell>
          <cell r="F496">
            <v>100704</v>
          </cell>
        </row>
        <row r="497">
          <cell r="B497" t="str">
            <v>9205824</v>
          </cell>
          <cell r="E497">
            <v>10000</v>
          </cell>
          <cell r="F497">
            <v>17724000</v>
          </cell>
        </row>
        <row r="498">
          <cell r="B498" t="str">
            <v>9205825</v>
          </cell>
          <cell r="E498">
            <v>900</v>
          </cell>
          <cell r="F498">
            <v>1709100</v>
          </cell>
        </row>
        <row r="499">
          <cell r="B499" t="str">
            <v>9205823</v>
          </cell>
          <cell r="E499">
            <v>990</v>
          </cell>
          <cell r="F499">
            <v>1880010</v>
          </cell>
        </row>
        <row r="500">
          <cell r="B500" t="str">
            <v>9210345</v>
          </cell>
          <cell r="E500">
            <v>40000</v>
          </cell>
          <cell r="F500">
            <v>2954000</v>
          </cell>
        </row>
        <row r="501">
          <cell r="B501" t="str">
            <v>9205813</v>
          </cell>
          <cell r="E501">
            <v>3110</v>
          </cell>
          <cell r="F501">
            <v>5512164</v>
          </cell>
        </row>
        <row r="502">
          <cell r="B502" t="str">
            <v>9203063</v>
          </cell>
          <cell r="E502">
            <v>68.8</v>
          </cell>
          <cell r="F502">
            <v>1938909.216</v>
          </cell>
        </row>
        <row r="503">
          <cell r="B503" t="str">
            <v>9203063</v>
          </cell>
          <cell r="E503">
            <v>1</v>
          </cell>
          <cell r="F503">
            <v>28181.69</v>
          </cell>
        </row>
        <row r="504">
          <cell r="B504" t="str">
            <v>9203028</v>
          </cell>
          <cell r="E504">
            <v>50</v>
          </cell>
          <cell r="F504">
            <v>120000</v>
          </cell>
        </row>
        <row r="505">
          <cell r="B505" t="str">
            <v>9210365</v>
          </cell>
          <cell r="E505">
            <v>154</v>
          </cell>
          <cell r="F505">
            <v>30800</v>
          </cell>
        </row>
        <row r="506">
          <cell r="B506" t="str">
            <v>9206114</v>
          </cell>
          <cell r="E506">
            <v>768</v>
          </cell>
          <cell r="F506">
            <v>1916536.32</v>
          </cell>
        </row>
        <row r="507">
          <cell r="B507" t="str">
            <v>9206115</v>
          </cell>
          <cell r="E507">
            <v>384</v>
          </cell>
          <cell r="F507">
            <v>915663.35999999999</v>
          </cell>
        </row>
        <row r="508">
          <cell r="B508" t="str">
            <v>9206116</v>
          </cell>
          <cell r="E508">
            <v>790</v>
          </cell>
          <cell r="F508">
            <v>1754518.9</v>
          </cell>
        </row>
        <row r="509">
          <cell r="B509" t="str">
            <v>9206114</v>
          </cell>
          <cell r="E509">
            <v>1</v>
          </cell>
          <cell r="F509">
            <v>2494.15</v>
          </cell>
        </row>
        <row r="510">
          <cell r="B510" t="str">
            <v>9209031</v>
          </cell>
          <cell r="E510">
            <v>10</v>
          </cell>
          <cell r="F510">
            <v>1000</v>
          </cell>
        </row>
        <row r="511">
          <cell r="B511" t="str">
            <v>9209033</v>
          </cell>
          <cell r="E511">
            <v>2</v>
          </cell>
          <cell r="F511">
            <v>10000</v>
          </cell>
        </row>
        <row r="512">
          <cell r="B512" t="str">
            <v>9203076</v>
          </cell>
          <cell r="E512">
            <v>120</v>
          </cell>
          <cell r="F512">
            <v>360000</v>
          </cell>
        </row>
        <row r="513">
          <cell r="B513" t="str">
            <v>9209097</v>
          </cell>
          <cell r="E513">
            <v>100</v>
          </cell>
          <cell r="F513">
            <v>100000</v>
          </cell>
        </row>
        <row r="514">
          <cell r="B514" t="str">
            <v>9210665</v>
          </cell>
          <cell r="E514">
            <v>2</v>
          </cell>
          <cell r="F514">
            <v>16000</v>
          </cell>
        </row>
        <row r="515">
          <cell r="B515" t="str">
            <v>9210025</v>
          </cell>
          <cell r="E515">
            <v>100</v>
          </cell>
          <cell r="F515">
            <v>150000</v>
          </cell>
        </row>
        <row r="516">
          <cell r="B516" t="str">
            <v>9208023</v>
          </cell>
          <cell r="E516">
            <v>250</v>
          </cell>
          <cell r="F516">
            <v>12000</v>
          </cell>
        </row>
        <row r="517">
          <cell r="B517" t="str">
            <v>9210206</v>
          </cell>
          <cell r="E517">
            <v>4303</v>
          </cell>
          <cell r="F517">
            <v>24785.279999999999</v>
          </cell>
        </row>
        <row r="518">
          <cell r="B518" t="str">
            <v>9210206</v>
          </cell>
          <cell r="E518">
            <v>2120</v>
          </cell>
          <cell r="F518">
            <v>254.4</v>
          </cell>
        </row>
        <row r="519">
          <cell r="B519" t="str">
            <v>9205052</v>
          </cell>
          <cell r="E519">
            <v>6972</v>
          </cell>
          <cell r="F519">
            <v>209.16</v>
          </cell>
        </row>
        <row r="520">
          <cell r="B520" t="str">
            <v>9205041</v>
          </cell>
          <cell r="E520">
            <v>5932</v>
          </cell>
          <cell r="F520">
            <v>1660.96</v>
          </cell>
        </row>
        <row r="521">
          <cell r="B521" t="str">
            <v>9205042</v>
          </cell>
          <cell r="E521">
            <v>205</v>
          </cell>
          <cell r="F521">
            <v>118.9</v>
          </cell>
        </row>
        <row r="522">
          <cell r="B522" t="str">
            <v>9205052</v>
          </cell>
          <cell r="E522">
            <v>1</v>
          </cell>
          <cell r="F522">
            <v>0.36</v>
          </cell>
        </row>
        <row r="523">
          <cell r="B523" t="str">
            <v>9210331</v>
          </cell>
          <cell r="E523">
            <v>49</v>
          </cell>
          <cell r="F523">
            <v>11370.94</v>
          </cell>
        </row>
        <row r="524">
          <cell r="B524" t="str">
            <v>9311092</v>
          </cell>
          <cell r="E524">
            <v>2000</v>
          </cell>
          <cell r="F524">
            <v>1840</v>
          </cell>
        </row>
        <row r="525">
          <cell r="B525" t="str">
            <v>9311094</v>
          </cell>
          <cell r="E525">
            <v>2352</v>
          </cell>
          <cell r="F525">
            <v>5927.04</v>
          </cell>
        </row>
        <row r="526">
          <cell r="B526" t="str">
            <v>9311094</v>
          </cell>
          <cell r="E526">
            <v>204</v>
          </cell>
          <cell r="F526">
            <v>2464.3200000000002</v>
          </cell>
        </row>
        <row r="527">
          <cell r="B527" t="str">
            <v>9311089</v>
          </cell>
          <cell r="E527">
            <v>2140</v>
          </cell>
          <cell r="F527">
            <v>2632.2</v>
          </cell>
        </row>
        <row r="528">
          <cell r="B528" t="str">
            <v>9311088</v>
          </cell>
          <cell r="E528">
            <v>2140</v>
          </cell>
          <cell r="F528">
            <v>2632.2</v>
          </cell>
        </row>
        <row r="529">
          <cell r="B529" t="str">
            <v>9310554</v>
          </cell>
          <cell r="E529">
            <v>13.5</v>
          </cell>
          <cell r="F529">
            <v>3080.7</v>
          </cell>
        </row>
        <row r="530">
          <cell r="B530" t="str">
            <v>9311095</v>
          </cell>
          <cell r="E530">
            <v>76</v>
          </cell>
          <cell r="F530">
            <v>10465.200000000001</v>
          </cell>
        </row>
        <row r="531">
          <cell r="B531" t="str">
            <v>9205929</v>
          </cell>
          <cell r="E531">
            <v>2500</v>
          </cell>
          <cell r="F531">
            <v>3075</v>
          </cell>
        </row>
        <row r="532">
          <cell r="B532" t="str">
            <v>9311095</v>
          </cell>
          <cell r="E532">
            <v>67</v>
          </cell>
          <cell r="F532">
            <v>6157.3</v>
          </cell>
        </row>
        <row r="533">
          <cell r="B533" t="str">
            <v>9311089</v>
          </cell>
          <cell r="E533">
            <v>2150</v>
          </cell>
          <cell r="F533">
            <v>2580</v>
          </cell>
        </row>
        <row r="534">
          <cell r="B534" t="str">
            <v>9311081</v>
          </cell>
          <cell r="E534">
            <v>2001</v>
          </cell>
          <cell r="F534">
            <v>2461.23</v>
          </cell>
        </row>
        <row r="535">
          <cell r="B535" t="str">
            <v>9210463</v>
          </cell>
          <cell r="E535">
            <v>2250</v>
          </cell>
          <cell r="F535">
            <v>2767.5</v>
          </cell>
        </row>
        <row r="536">
          <cell r="B536" t="str">
            <v>9311092</v>
          </cell>
          <cell r="E536">
            <v>1</v>
          </cell>
          <cell r="F536">
            <v>117.31</v>
          </cell>
        </row>
        <row r="537">
          <cell r="B537" t="str">
            <v>9210127</v>
          </cell>
          <cell r="E537">
            <v>15</v>
          </cell>
          <cell r="F537">
            <v>4500</v>
          </cell>
        </row>
        <row r="538">
          <cell r="B538" t="str">
            <v>9202111</v>
          </cell>
          <cell r="E538">
            <v>31</v>
          </cell>
          <cell r="F538">
            <v>31000</v>
          </cell>
        </row>
        <row r="539">
          <cell r="B539" t="str">
            <v>9310652</v>
          </cell>
          <cell r="E539">
            <v>36</v>
          </cell>
          <cell r="F539">
            <v>198000</v>
          </cell>
        </row>
        <row r="540">
          <cell r="B540" t="str">
            <v>9202222</v>
          </cell>
          <cell r="E540">
            <v>39</v>
          </cell>
          <cell r="F540">
            <v>1560000</v>
          </cell>
        </row>
        <row r="541">
          <cell r="B541" t="str">
            <v>9208005</v>
          </cell>
          <cell r="E541">
            <v>1</v>
          </cell>
          <cell r="F541">
            <v>1133.29</v>
          </cell>
        </row>
        <row r="542">
          <cell r="B542" t="str">
            <v>9203029</v>
          </cell>
          <cell r="E542">
            <v>3499</v>
          </cell>
          <cell r="F542">
            <v>6638827.6500000004</v>
          </cell>
        </row>
        <row r="543">
          <cell r="B543" t="str">
            <v>9208005</v>
          </cell>
          <cell r="E543">
            <v>32000</v>
          </cell>
          <cell r="F543">
            <v>1208320</v>
          </cell>
        </row>
        <row r="544">
          <cell r="B544" t="str">
            <v>9208005</v>
          </cell>
          <cell r="E544">
            <v>149999</v>
          </cell>
          <cell r="F544">
            <v>3170978.86</v>
          </cell>
        </row>
        <row r="545">
          <cell r="B545" t="str">
            <v>9205025</v>
          </cell>
          <cell r="E545">
            <v>10000</v>
          </cell>
          <cell r="F545">
            <v>209800</v>
          </cell>
        </row>
        <row r="546">
          <cell r="B546" t="str">
            <v>9205812</v>
          </cell>
          <cell r="E546">
            <v>85000</v>
          </cell>
          <cell r="F546">
            <v>1069300</v>
          </cell>
        </row>
        <row r="547">
          <cell r="B547" t="str">
            <v>9208006</v>
          </cell>
          <cell r="E547">
            <v>84999</v>
          </cell>
          <cell r="F547">
            <v>5705982.8700000001</v>
          </cell>
        </row>
        <row r="548">
          <cell r="B548" t="str">
            <v>9208006</v>
          </cell>
          <cell r="E548">
            <v>1</v>
          </cell>
          <cell r="F548">
            <v>1257.1300000000001</v>
          </cell>
        </row>
        <row r="549">
          <cell r="B549" t="str">
            <v>9210279</v>
          </cell>
          <cell r="E549">
            <v>29999</v>
          </cell>
          <cell r="F549">
            <v>1769341.02</v>
          </cell>
        </row>
        <row r="550">
          <cell r="B550" t="str">
            <v>9210279</v>
          </cell>
          <cell r="E550">
            <v>1</v>
          </cell>
          <cell r="F550">
            <v>118.98</v>
          </cell>
        </row>
        <row r="552">
          <cell r="B552" t="str">
            <v>9202111</v>
          </cell>
          <cell r="E552">
            <v>3</v>
          </cell>
          <cell r="F552">
            <v>4500</v>
          </cell>
        </row>
        <row r="553">
          <cell r="B553" t="str">
            <v>9202111</v>
          </cell>
          <cell r="E553">
            <v>1</v>
          </cell>
          <cell r="F553">
            <v>2000</v>
          </cell>
        </row>
        <row r="554">
          <cell r="B554" t="str">
            <v>9202111</v>
          </cell>
          <cell r="E554">
            <v>1</v>
          </cell>
          <cell r="F554">
            <v>1000</v>
          </cell>
        </row>
        <row r="555">
          <cell r="B555" t="str">
            <v>9206119</v>
          </cell>
          <cell r="E555">
            <v>1</v>
          </cell>
          <cell r="F555">
            <v>5559.56</v>
          </cell>
        </row>
        <row r="556">
          <cell r="B556" t="str">
            <v>9206119</v>
          </cell>
          <cell r="E556">
            <v>432</v>
          </cell>
          <cell r="F556">
            <v>2553076.7999999998</v>
          </cell>
        </row>
        <row r="557">
          <cell r="B557" t="str">
            <v>9311187</v>
          </cell>
          <cell r="E557">
            <v>660</v>
          </cell>
          <cell r="F557">
            <v>165000</v>
          </cell>
        </row>
        <row r="558">
          <cell r="B558" t="str">
            <v>9203044</v>
          </cell>
          <cell r="E558">
            <v>10000</v>
          </cell>
          <cell r="F558">
            <v>85000</v>
          </cell>
        </row>
        <row r="559">
          <cell r="B559" t="str">
            <v>9210391</v>
          </cell>
          <cell r="E559">
            <v>2</v>
          </cell>
          <cell r="F559">
            <v>2000</v>
          </cell>
        </row>
        <row r="560">
          <cell r="B560" t="str">
            <v>93102125</v>
          </cell>
          <cell r="E560">
            <v>2</v>
          </cell>
          <cell r="F560">
            <v>10000</v>
          </cell>
        </row>
        <row r="561">
          <cell r="B561" t="str">
            <v>9209056</v>
          </cell>
          <cell r="E561">
            <v>20</v>
          </cell>
          <cell r="F561">
            <v>4000</v>
          </cell>
        </row>
        <row r="562">
          <cell r="B562" t="str">
            <v>9209052</v>
          </cell>
          <cell r="E562">
            <v>16</v>
          </cell>
          <cell r="F562">
            <v>96000</v>
          </cell>
        </row>
        <row r="563">
          <cell r="B563" t="str">
            <v>9210151</v>
          </cell>
          <cell r="E563">
            <v>168</v>
          </cell>
          <cell r="F563">
            <v>42000</v>
          </cell>
        </row>
        <row r="564">
          <cell r="B564" t="str">
            <v>9210117</v>
          </cell>
          <cell r="E564">
            <v>15</v>
          </cell>
          <cell r="F564">
            <v>22500</v>
          </cell>
        </row>
        <row r="565">
          <cell r="B565" t="str">
            <v>9210029</v>
          </cell>
          <cell r="E565">
            <v>300</v>
          </cell>
          <cell r="F565">
            <v>120000</v>
          </cell>
        </row>
        <row r="566">
          <cell r="B566" t="str">
            <v>9210682</v>
          </cell>
          <cell r="E566">
            <v>1</v>
          </cell>
          <cell r="F566">
            <v>26454.74</v>
          </cell>
        </row>
        <row r="567">
          <cell r="B567" t="str">
            <v>9210716</v>
          </cell>
          <cell r="E567">
            <v>3</v>
          </cell>
          <cell r="F567">
            <v>98010</v>
          </cell>
        </row>
        <row r="568">
          <cell r="B568" t="str">
            <v>9210682</v>
          </cell>
          <cell r="E568">
            <v>1</v>
          </cell>
          <cell r="F568">
            <v>14235.3</v>
          </cell>
        </row>
        <row r="569">
          <cell r="B569" t="str">
            <v>9210328</v>
          </cell>
          <cell r="E569">
            <v>10</v>
          </cell>
          <cell r="F569">
            <v>379666</v>
          </cell>
        </row>
        <row r="570">
          <cell r="B570" t="str">
            <v>9210715</v>
          </cell>
          <cell r="E570">
            <v>1</v>
          </cell>
          <cell r="F570">
            <v>37677.61</v>
          </cell>
        </row>
        <row r="571">
          <cell r="B571" t="str">
            <v>9210715</v>
          </cell>
          <cell r="E571">
            <v>2</v>
          </cell>
          <cell r="F571">
            <v>3600</v>
          </cell>
        </row>
        <row r="572">
          <cell r="B572" t="str">
            <v>9210716</v>
          </cell>
          <cell r="E572">
            <v>2</v>
          </cell>
          <cell r="F572">
            <v>70190.539999999994</v>
          </cell>
        </row>
        <row r="573">
          <cell r="B573" t="str">
            <v>9210682</v>
          </cell>
          <cell r="E573">
            <v>1</v>
          </cell>
          <cell r="F573">
            <v>6663.33</v>
          </cell>
        </row>
        <row r="574">
          <cell r="B574" t="str">
            <v>9210682</v>
          </cell>
          <cell r="E574">
            <v>0</v>
          </cell>
          <cell r="F574">
            <v>0</v>
          </cell>
        </row>
        <row r="575">
          <cell r="B575" t="str">
            <v>9210717</v>
          </cell>
          <cell r="E575">
            <v>1</v>
          </cell>
          <cell r="F575">
            <v>46764.76</v>
          </cell>
        </row>
        <row r="576">
          <cell r="B576" t="str">
            <v>9210715</v>
          </cell>
          <cell r="E576">
            <v>1</v>
          </cell>
          <cell r="F576">
            <v>52809.5</v>
          </cell>
        </row>
        <row r="577">
          <cell r="B577" t="str">
            <v>9210717</v>
          </cell>
          <cell r="E577">
            <v>1</v>
          </cell>
          <cell r="F577">
            <v>15640.62</v>
          </cell>
        </row>
        <row r="578">
          <cell r="B578" t="str">
            <v>9210717</v>
          </cell>
          <cell r="E578">
            <v>1</v>
          </cell>
          <cell r="F578">
            <v>13402</v>
          </cell>
        </row>
        <row r="579">
          <cell r="B579" t="str">
            <v>9210682</v>
          </cell>
          <cell r="E579">
            <v>2</v>
          </cell>
          <cell r="F579">
            <v>65025.86</v>
          </cell>
        </row>
        <row r="580">
          <cell r="B580" t="str">
            <v>9210715</v>
          </cell>
          <cell r="E580">
            <v>1</v>
          </cell>
          <cell r="F580">
            <v>34260.1</v>
          </cell>
        </row>
        <row r="581">
          <cell r="B581" t="str">
            <v>9310652</v>
          </cell>
          <cell r="E581">
            <v>1</v>
          </cell>
          <cell r="F581">
            <v>5354.45</v>
          </cell>
        </row>
        <row r="582">
          <cell r="B582" t="str">
            <v>9310652</v>
          </cell>
          <cell r="E582">
            <v>503</v>
          </cell>
          <cell r="F582">
            <v>2694495.55</v>
          </cell>
        </row>
        <row r="583">
          <cell r="B583" t="str">
            <v>9210445</v>
          </cell>
          <cell r="E583">
            <v>3600</v>
          </cell>
          <cell r="F583">
            <v>1523880</v>
          </cell>
        </row>
        <row r="584">
          <cell r="B584" t="str">
            <v>9202111</v>
          </cell>
          <cell r="E584">
            <v>42</v>
          </cell>
          <cell r="F584">
            <v>257789.7</v>
          </cell>
        </row>
        <row r="585">
          <cell r="B585" t="str">
            <v>9208005</v>
          </cell>
          <cell r="E585">
            <v>1200</v>
          </cell>
          <cell r="F585">
            <v>66384</v>
          </cell>
        </row>
        <row r="586">
          <cell r="B586" t="str">
            <v>9201719</v>
          </cell>
          <cell r="E586">
            <v>1100</v>
          </cell>
          <cell r="F586">
            <v>152108</v>
          </cell>
        </row>
        <row r="587">
          <cell r="B587" t="str">
            <v>9208005</v>
          </cell>
          <cell r="E587">
            <v>700</v>
          </cell>
          <cell r="F587">
            <v>38717</v>
          </cell>
        </row>
        <row r="588">
          <cell r="B588" t="str">
            <v>9311138</v>
          </cell>
          <cell r="E588">
            <v>1900</v>
          </cell>
          <cell r="F588">
            <v>181887</v>
          </cell>
        </row>
        <row r="589">
          <cell r="B589" t="str">
            <v>9201740</v>
          </cell>
          <cell r="E589">
            <v>1500</v>
          </cell>
          <cell r="F589">
            <v>111630</v>
          </cell>
        </row>
        <row r="590">
          <cell r="B590" t="str">
            <v>9201719</v>
          </cell>
          <cell r="E590">
            <v>2500</v>
          </cell>
          <cell r="F590">
            <v>319150</v>
          </cell>
        </row>
        <row r="591">
          <cell r="B591" t="str">
            <v>9201719</v>
          </cell>
          <cell r="E591">
            <v>300</v>
          </cell>
          <cell r="F591">
            <v>86100</v>
          </cell>
        </row>
        <row r="592">
          <cell r="B592" t="str">
            <v>9311194</v>
          </cell>
          <cell r="E592">
            <v>80</v>
          </cell>
          <cell r="F592">
            <v>91840</v>
          </cell>
        </row>
        <row r="593">
          <cell r="B593" t="str">
            <v>9201740</v>
          </cell>
          <cell r="E593">
            <v>1000</v>
          </cell>
          <cell r="F593">
            <v>74460</v>
          </cell>
        </row>
        <row r="594">
          <cell r="B594" t="str">
            <v>9201719</v>
          </cell>
          <cell r="E594">
            <v>500</v>
          </cell>
          <cell r="F594">
            <v>143615</v>
          </cell>
        </row>
        <row r="595">
          <cell r="B595" t="str">
            <v>9201720</v>
          </cell>
          <cell r="E595">
            <v>200</v>
          </cell>
          <cell r="F595">
            <v>51062</v>
          </cell>
        </row>
        <row r="596">
          <cell r="B596" t="str">
            <v>9210031</v>
          </cell>
          <cell r="E596">
            <v>300</v>
          </cell>
          <cell r="F596">
            <v>15954</v>
          </cell>
        </row>
        <row r="597">
          <cell r="B597" t="str">
            <v>9210525</v>
          </cell>
          <cell r="E597">
            <v>1</v>
          </cell>
          <cell r="F597">
            <v>53191.11</v>
          </cell>
        </row>
        <row r="598">
          <cell r="B598" t="str">
            <v>9201720</v>
          </cell>
          <cell r="E598">
            <v>300</v>
          </cell>
          <cell r="F598">
            <v>127656</v>
          </cell>
        </row>
        <row r="599">
          <cell r="B599" t="str">
            <v>9311120</v>
          </cell>
          <cell r="E599">
            <v>200</v>
          </cell>
          <cell r="F599">
            <v>119146</v>
          </cell>
        </row>
        <row r="600">
          <cell r="B600" t="str">
            <v>9201719</v>
          </cell>
          <cell r="E600">
            <v>1</v>
          </cell>
          <cell r="F600">
            <v>133.53</v>
          </cell>
        </row>
        <row r="601">
          <cell r="B601" t="str">
            <v>9202111</v>
          </cell>
          <cell r="E601">
            <v>87</v>
          </cell>
          <cell r="F601">
            <v>83296.41</v>
          </cell>
        </row>
        <row r="602">
          <cell r="B602" t="str">
            <v>9201740</v>
          </cell>
          <cell r="E602">
            <v>7300</v>
          </cell>
          <cell r="F602">
            <v>543120</v>
          </cell>
        </row>
        <row r="603">
          <cell r="B603" t="str">
            <v>9201720</v>
          </cell>
          <cell r="E603">
            <v>800</v>
          </cell>
          <cell r="F603">
            <v>204248</v>
          </cell>
        </row>
        <row r="604">
          <cell r="B604" t="str">
            <v>9201720</v>
          </cell>
          <cell r="E604">
            <v>600</v>
          </cell>
          <cell r="F604">
            <v>153000</v>
          </cell>
        </row>
        <row r="605">
          <cell r="B605" t="str">
            <v>9201719</v>
          </cell>
          <cell r="E605">
            <v>4599</v>
          </cell>
          <cell r="F605">
            <v>587062.35</v>
          </cell>
        </row>
        <row r="606">
          <cell r="B606" t="str">
            <v>9311194</v>
          </cell>
          <cell r="E606">
            <v>40</v>
          </cell>
          <cell r="F606">
            <v>31838</v>
          </cell>
        </row>
        <row r="607">
          <cell r="B607" t="str">
            <v>9311138</v>
          </cell>
          <cell r="E607">
            <v>1500</v>
          </cell>
          <cell r="F607">
            <v>143595</v>
          </cell>
        </row>
        <row r="608">
          <cell r="B608" t="str">
            <v>9311194</v>
          </cell>
          <cell r="E608">
            <v>10</v>
          </cell>
          <cell r="F608">
            <v>19999.900000000001</v>
          </cell>
        </row>
        <row r="609">
          <cell r="B609" t="str">
            <v>9208005</v>
          </cell>
          <cell r="E609">
            <v>5500</v>
          </cell>
          <cell r="F609">
            <v>233970</v>
          </cell>
        </row>
        <row r="610">
          <cell r="B610" t="str">
            <v>9311120</v>
          </cell>
          <cell r="E610">
            <v>1800</v>
          </cell>
          <cell r="F610">
            <v>1072314</v>
          </cell>
        </row>
        <row r="611">
          <cell r="B611" t="str">
            <v>9311138</v>
          </cell>
          <cell r="E611">
            <v>2000</v>
          </cell>
          <cell r="F611">
            <v>191460</v>
          </cell>
        </row>
        <row r="612">
          <cell r="B612" t="str">
            <v>9201740</v>
          </cell>
          <cell r="E612">
            <v>1700</v>
          </cell>
          <cell r="F612">
            <v>126582</v>
          </cell>
        </row>
        <row r="613">
          <cell r="B613" t="str">
            <v>9201719</v>
          </cell>
          <cell r="E613">
            <v>1000</v>
          </cell>
          <cell r="F613">
            <v>138290</v>
          </cell>
        </row>
        <row r="614">
          <cell r="B614" t="str">
            <v>9311138</v>
          </cell>
          <cell r="E614">
            <v>1100</v>
          </cell>
          <cell r="F614">
            <v>105281</v>
          </cell>
        </row>
        <row r="615">
          <cell r="B615" t="str">
            <v>9203048</v>
          </cell>
          <cell r="E615">
            <v>10</v>
          </cell>
          <cell r="F615">
            <v>25000</v>
          </cell>
        </row>
        <row r="616">
          <cell r="B616" t="str">
            <v>9203048</v>
          </cell>
          <cell r="E616">
            <v>2</v>
          </cell>
          <cell r="F616">
            <v>10000</v>
          </cell>
        </row>
        <row r="617">
          <cell r="B617" t="str">
            <v>9210071</v>
          </cell>
          <cell r="E617">
            <v>79</v>
          </cell>
          <cell r="F617">
            <v>131666.14000000001</v>
          </cell>
        </row>
        <row r="618">
          <cell r="B618" t="str">
            <v>9210096</v>
          </cell>
          <cell r="E618">
            <v>85</v>
          </cell>
          <cell r="F618">
            <v>236110.45</v>
          </cell>
        </row>
        <row r="619">
          <cell r="B619" t="str">
            <v>9210472</v>
          </cell>
          <cell r="E619">
            <v>717</v>
          </cell>
          <cell r="F619">
            <v>1593331.74</v>
          </cell>
        </row>
        <row r="620">
          <cell r="B620" t="str">
            <v>9210234</v>
          </cell>
          <cell r="E620">
            <v>52</v>
          </cell>
          <cell r="F620">
            <v>144444.04</v>
          </cell>
        </row>
        <row r="621">
          <cell r="B621" t="str">
            <v>9210166</v>
          </cell>
          <cell r="E621">
            <v>45</v>
          </cell>
          <cell r="F621">
            <v>22500</v>
          </cell>
        </row>
        <row r="622">
          <cell r="B622" t="str">
            <v>9210287</v>
          </cell>
          <cell r="E622">
            <v>124</v>
          </cell>
          <cell r="F622">
            <v>310000</v>
          </cell>
        </row>
        <row r="623">
          <cell r="B623" t="str">
            <v>9210100</v>
          </cell>
          <cell r="E623">
            <v>100</v>
          </cell>
          <cell r="F623">
            <v>20000</v>
          </cell>
        </row>
        <row r="624">
          <cell r="B624" t="str">
            <v>9210165</v>
          </cell>
          <cell r="E624">
            <v>100</v>
          </cell>
          <cell r="F624">
            <v>150000</v>
          </cell>
        </row>
        <row r="625">
          <cell r="B625" t="str">
            <v>9203035</v>
          </cell>
          <cell r="E625">
            <v>4</v>
          </cell>
          <cell r="F625">
            <v>20000</v>
          </cell>
        </row>
        <row r="626">
          <cell r="B626" t="str">
            <v>9210152</v>
          </cell>
          <cell r="E626">
            <v>200</v>
          </cell>
          <cell r="F626">
            <v>200000</v>
          </cell>
        </row>
        <row r="627">
          <cell r="B627" t="str">
            <v>9203076</v>
          </cell>
          <cell r="E627">
            <v>145</v>
          </cell>
          <cell r="F627">
            <v>362500</v>
          </cell>
        </row>
        <row r="628">
          <cell r="B628" t="str">
            <v>9205924</v>
          </cell>
          <cell r="E628">
            <v>2</v>
          </cell>
          <cell r="F628">
            <v>3600</v>
          </cell>
        </row>
        <row r="629">
          <cell r="B629" t="str">
            <v>9209068</v>
          </cell>
          <cell r="E629">
            <v>1380</v>
          </cell>
          <cell r="F629">
            <v>552000</v>
          </cell>
        </row>
        <row r="630">
          <cell r="B630" t="str">
            <v>9209054</v>
          </cell>
          <cell r="E630">
            <v>2</v>
          </cell>
          <cell r="F630">
            <v>12000</v>
          </cell>
        </row>
        <row r="632">
          <cell r="B632" t="str">
            <v>9208006</v>
          </cell>
          <cell r="E632">
            <v>95000</v>
          </cell>
          <cell r="F632">
            <v>6396350</v>
          </cell>
        </row>
        <row r="633">
          <cell r="B633" t="str">
            <v>9205812</v>
          </cell>
          <cell r="E633">
            <v>94999</v>
          </cell>
          <cell r="F633">
            <v>1198887.3799999999</v>
          </cell>
        </row>
        <row r="634">
          <cell r="B634" t="str">
            <v>9205822</v>
          </cell>
          <cell r="E634">
            <v>5000</v>
          </cell>
          <cell r="F634">
            <v>8205550</v>
          </cell>
        </row>
        <row r="635">
          <cell r="B635" t="str">
            <v>9205812</v>
          </cell>
          <cell r="E635">
            <v>1</v>
          </cell>
          <cell r="F635">
            <v>192.62</v>
          </cell>
        </row>
        <row r="636">
          <cell r="B636" t="str">
            <v>9208017</v>
          </cell>
          <cell r="E636">
            <v>5000</v>
          </cell>
          <cell r="F636">
            <v>4296200</v>
          </cell>
        </row>
        <row r="637">
          <cell r="B637" t="str">
            <v>9310684</v>
          </cell>
          <cell r="E637">
            <v>6</v>
          </cell>
          <cell r="F637">
            <v>54720</v>
          </cell>
        </row>
        <row r="638">
          <cell r="B638" t="str">
            <v>9311049</v>
          </cell>
          <cell r="E638">
            <v>3</v>
          </cell>
          <cell r="F638">
            <v>22851</v>
          </cell>
        </row>
        <row r="639">
          <cell r="B639" t="str">
            <v>9311029</v>
          </cell>
          <cell r="E639">
            <v>1</v>
          </cell>
          <cell r="F639">
            <v>16750</v>
          </cell>
        </row>
        <row r="640">
          <cell r="B640" t="str">
            <v>9310699</v>
          </cell>
          <cell r="E640">
            <v>1</v>
          </cell>
          <cell r="F640">
            <v>4569.33</v>
          </cell>
        </row>
        <row r="641">
          <cell r="B641" t="str">
            <v>9311031</v>
          </cell>
          <cell r="E641">
            <v>1</v>
          </cell>
          <cell r="F641">
            <v>18420</v>
          </cell>
        </row>
        <row r="642">
          <cell r="B642" t="str">
            <v>9311036</v>
          </cell>
          <cell r="E642">
            <v>1</v>
          </cell>
          <cell r="F642">
            <v>3047</v>
          </cell>
        </row>
        <row r="643">
          <cell r="B643" t="str">
            <v>9311018</v>
          </cell>
          <cell r="E643">
            <v>3</v>
          </cell>
          <cell r="F643">
            <v>11445</v>
          </cell>
        </row>
        <row r="644">
          <cell r="B644" t="str">
            <v>9201549</v>
          </cell>
          <cell r="E644">
            <v>5000</v>
          </cell>
          <cell r="F644">
            <v>1170350</v>
          </cell>
        </row>
        <row r="645">
          <cell r="B645" t="str">
            <v>9201552</v>
          </cell>
          <cell r="E645">
            <v>1000</v>
          </cell>
          <cell r="F645">
            <v>144700</v>
          </cell>
        </row>
        <row r="646">
          <cell r="B646" t="str">
            <v>9201552</v>
          </cell>
          <cell r="E646">
            <v>119</v>
          </cell>
          <cell r="F646">
            <v>48103.37</v>
          </cell>
        </row>
        <row r="647">
          <cell r="B647" t="str">
            <v>9201724</v>
          </cell>
          <cell r="E647">
            <v>300</v>
          </cell>
          <cell r="F647">
            <v>37026</v>
          </cell>
        </row>
        <row r="648">
          <cell r="B648" t="str">
            <v>9201554</v>
          </cell>
          <cell r="E648">
            <v>7200</v>
          </cell>
          <cell r="F648">
            <v>4289904</v>
          </cell>
        </row>
        <row r="649">
          <cell r="B649" t="str">
            <v>9201548</v>
          </cell>
          <cell r="E649">
            <v>15800</v>
          </cell>
          <cell r="F649">
            <v>3698306</v>
          </cell>
        </row>
        <row r="650">
          <cell r="B650" t="str">
            <v>9201549</v>
          </cell>
          <cell r="E650">
            <v>1000</v>
          </cell>
          <cell r="F650">
            <v>95760</v>
          </cell>
        </row>
        <row r="651">
          <cell r="B651" t="str">
            <v>9201553</v>
          </cell>
          <cell r="E651">
            <v>1000</v>
          </cell>
          <cell r="F651">
            <v>276630</v>
          </cell>
        </row>
        <row r="652">
          <cell r="B652" t="str">
            <v>9201724</v>
          </cell>
          <cell r="E652">
            <v>800</v>
          </cell>
          <cell r="F652">
            <v>166832</v>
          </cell>
        </row>
        <row r="653">
          <cell r="B653" t="str">
            <v>9201552</v>
          </cell>
          <cell r="E653">
            <v>1</v>
          </cell>
          <cell r="F653">
            <v>404.15</v>
          </cell>
        </row>
        <row r="654">
          <cell r="B654" t="str">
            <v>9201607</v>
          </cell>
          <cell r="E654">
            <v>2700</v>
          </cell>
          <cell r="F654">
            <v>207657</v>
          </cell>
        </row>
        <row r="655">
          <cell r="B655" t="str">
            <v>9210183</v>
          </cell>
          <cell r="E655">
            <v>2500</v>
          </cell>
          <cell r="F655">
            <v>219750</v>
          </cell>
        </row>
        <row r="656">
          <cell r="B656" t="str">
            <v>9201607</v>
          </cell>
          <cell r="E656">
            <v>999</v>
          </cell>
          <cell r="F656">
            <v>65854.080000000002</v>
          </cell>
        </row>
        <row r="657">
          <cell r="B657" t="str">
            <v>9201607</v>
          </cell>
          <cell r="E657">
            <v>1</v>
          </cell>
          <cell r="F657">
            <v>72.67</v>
          </cell>
        </row>
        <row r="658">
          <cell r="B658" t="str">
            <v>9207012</v>
          </cell>
          <cell r="E658">
            <v>419</v>
          </cell>
          <cell r="F658">
            <v>598570.82999999996</v>
          </cell>
        </row>
        <row r="659">
          <cell r="B659" t="str">
            <v>9207012</v>
          </cell>
          <cell r="E659">
            <v>1</v>
          </cell>
          <cell r="F659">
            <v>1429.17</v>
          </cell>
        </row>
        <row r="660">
          <cell r="B660" t="str">
            <v>9203063</v>
          </cell>
          <cell r="E660">
            <v>1</v>
          </cell>
          <cell r="F660">
            <v>28182.400000000001</v>
          </cell>
        </row>
        <row r="661">
          <cell r="B661" t="str">
            <v>9203063</v>
          </cell>
          <cell r="E661">
            <v>70.3</v>
          </cell>
          <cell r="F661">
            <v>1981181.243</v>
          </cell>
        </row>
        <row r="662">
          <cell r="B662" t="str">
            <v>9210119</v>
          </cell>
          <cell r="E662">
            <v>1</v>
          </cell>
          <cell r="F662">
            <v>1518.99</v>
          </cell>
        </row>
        <row r="663">
          <cell r="B663" t="str">
            <v>9210119</v>
          </cell>
          <cell r="E663">
            <v>660</v>
          </cell>
          <cell r="F663">
            <v>913525.8</v>
          </cell>
        </row>
        <row r="664">
          <cell r="B664" t="str">
            <v>9210119</v>
          </cell>
          <cell r="E664">
            <v>1050</v>
          </cell>
          <cell r="F664">
            <v>1587274.5</v>
          </cell>
        </row>
        <row r="665">
          <cell r="B665" t="str">
            <v>9210071</v>
          </cell>
          <cell r="E665">
            <v>214</v>
          </cell>
          <cell r="F665">
            <v>321000</v>
          </cell>
        </row>
        <row r="666">
          <cell r="B666" t="str">
            <v>9210090</v>
          </cell>
          <cell r="E666">
            <v>482</v>
          </cell>
          <cell r="F666">
            <v>1687000</v>
          </cell>
        </row>
        <row r="667">
          <cell r="B667" t="str">
            <v>9210144</v>
          </cell>
          <cell r="E667">
            <v>1</v>
          </cell>
          <cell r="F667">
            <v>46.56</v>
          </cell>
        </row>
        <row r="668">
          <cell r="B668" t="str">
            <v>9210142</v>
          </cell>
          <cell r="E668">
            <v>800</v>
          </cell>
          <cell r="F668">
            <v>576</v>
          </cell>
        </row>
        <row r="669">
          <cell r="B669" t="str">
            <v>9210141</v>
          </cell>
          <cell r="E669">
            <v>1744</v>
          </cell>
          <cell r="F669">
            <v>1255.68</v>
          </cell>
        </row>
        <row r="670">
          <cell r="B670" t="str">
            <v>9210143</v>
          </cell>
          <cell r="E670">
            <v>3979</v>
          </cell>
          <cell r="F670">
            <v>2864.88</v>
          </cell>
        </row>
        <row r="671">
          <cell r="B671" t="str">
            <v>9210144</v>
          </cell>
          <cell r="E671">
            <v>3700</v>
          </cell>
          <cell r="F671">
            <v>2664</v>
          </cell>
        </row>
        <row r="672">
          <cell r="B672" t="str">
            <v>9210139</v>
          </cell>
          <cell r="E672">
            <v>190</v>
          </cell>
          <cell r="F672">
            <v>136.80000000000001</v>
          </cell>
        </row>
        <row r="673">
          <cell r="B673" t="str">
            <v>9210145</v>
          </cell>
          <cell r="E673">
            <v>6189</v>
          </cell>
          <cell r="F673">
            <v>4456.08</v>
          </cell>
        </row>
        <row r="674">
          <cell r="B674" t="str">
            <v>9209068</v>
          </cell>
          <cell r="E674">
            <v>28</v>
          </cell>
          <cell r="F674">
            <v>8400</v>
          </cell>
        </row>
        <row r="675">
          <cell r="B675" t="str">
            <v>9209070</v>
          </cell>
          <cell r="E675">
            <v>14</v>
          </cell>
          <cell r="F675">
            <v>5600</v>
          </cell>
        </row>
        <row r="676">
          <cell r="B676" t="str">
            <v>9210233</v>
          </cell>
          <cell r="E676">
            <v>4</v>
          </cell>
          <cell r="F676">
            <v>28000</v>
          </cell>
        </row>
        <row r="677">
          <cell r="B677" t="str">
            <v>9210427</v>
          </cell>
          <cell r="E677">
            <v>1</v>
          </cell>
          <cell r="F677">
            <v>10000</v>
          </cell>
        </row>
        <row r="678">
          <cell r="B678" t="str">
            <v>9210233</v>
          </cell>
          <cell r="E678">
            <v>1</v>
          </cell>
          <cell r="F678">
            <v>10000</v>
          </cell>
        </row>
        <row r="679">
          <cell r="B679" t="str">
            <v>9203069</v>
          </cell>
          <cell r="E679">
            <v>300</v>
          </cell>
          <cell r="F679">
            <v>133332</v>
          </cell>
        </row>
        <row r="680">
          <cell r="B680" t="str">
            <v>9210637</v>
          </cell>
          <cell r="E680">
            <v>200</v>
          </cell>
          <cell r="F680">
            <v>55554</v>
          </cell>
        </row>
        <row r="681">
          <cell r="B681" t="str">
            <v>9210033</v>
          </cell>
          <cell r="E681">
            <v>198</v>
          </cell>
          <cell r="F681">
            <v>549998.46</v>
          </cell>
        </row>
        <row r="682">
          <cell r="B682" t="str">
            <v>9205942</v>
          </cell>
          <cell r="E682">
            <v>22</v>
          </cell>
          <cell r="F682">
            <v>1222.0999999999999</v>
          </cell>
        </row>
        <row r="683">
          <cell r="B683" t="str">
            <v>9210490</v>
          </cell>
          <cell r="E683">
            <v>12</v>
          </cell>
          <cell r="F683">
            <v>93333.24</v>
          </cell>
        </row>
        <row r="684">
          <cell r="B684" t="str">
            <v>9210028</v>
          </cell>
          <cell r="E684">
            <v>52</v>
          </cell>
          <cell r="F684">
            <v>1733.16</v>
          </cell>
        </row>
        <row r="685">
          <cell r="B685" t="str">
            <v>9204002</v>
          </cell>
          <cell r="E685">
            <v>6</v>
          </cell>
          <cell r="F685">
            <v>23333.279999999999</v>
          </cell>
        </row>
        <row r="686">
          <cell r="B686" t="str">
            <v>9210103</v>
          </cell>
          <cell r="E686">
            <v>90</v>
          </cell>
          <cell r="F686">
            <v>699999.3</v>
          </cell>
        </row>
        <row r="687">
          <cell r="B687" t="str">
            <v>9310540</v>
          </cell>
          <cell r="E687">
            <v>3</v>
          </cell>
          <cell r="F687">
            <v>8333.31</v>
          </cell>
        </row>
        <row r="688">
          <cell r="B688" t="str">
            <v>9210165</v>
          </cell>
          <cell r="E688">
            <v>100</v>
          </cell>
          <cell r="F688">
            <v>100000</v>
          </cell>
        </row>
        <row r="689">
          <cell r="B689" t="str">
            <v>3210351</v>
          </cell>
          <cell r="E689">
            <v>4000</v>
          </cell>
          <cell r="F689">
            <v>176000</v>
          </cell>
        </row>
        <row r="690">
          <cell r="B690" t="str">
            <v>9210411</v>
          </cell>
          <cell r="E690">
            <v>2.1</v>
          </cell>
          <cell r="F690">
            <v>6300</v>
          </cell>
        </row>
        <row r="691">
          <cell r="B691" t="str">
            <v>9210057</v>
          </cell>
          <cell r="E691">
            <v>112</v>
          </cell>
          <cell r="F691">
            <v>313600</v>
          </cell>
        </row>
        <row r="692">
          <cell r="B692" t="str">
            <v>9210057</v>
          </cell>
          <cell r="E692">
            <v>117</v>
          </cell>
          <cell r="F692">
            <v>327600</v>
          </cell>
        </row>
        <row r="693">
          <cell r="B693" t="str">
            <v>9210092</v>
          </cell>
          <cell r="E693">
            <v>180</v>
          </cell>
          <cell r="F693">
            <v>540000</v>
          </cell>
        </row>
        <row r="694">
          <cell r="B694" t="str">
            <v>9210472</v>
          </cell>
          <cell r="E694">
            <v>4.2</v>
          </cell>
          <cell r="F694">
            <v>6300</v>
          </cell>
        </row>
        <row r="696">
          <cell r="B696" t="str">
            <v>9202731</v>
          </cell>
          <cell r="E696">
            <v>1</v>
          </cell>
          <cell r="F696">
            <v>10371.33</v>
          </cell>
        </row>
        <row r="697">
          <cell r="B697" t="str">
            <v>9202731</v>
          </cell>
          <cell r="E697">
            <v>339</v>
          </cell>
          <cell r="F697">
            <v>3515948.67</v>
          </cell>
        </row>
        <row r="698">
          <cell r="B698" t="str">
            <v>9202111</v>
          </cell>
          <cell r="E698">
            <v>18</v>
          </cell>
          <cell r="F698">
            <v>111447</v>
          </cell>
        </row>
        <row r="699">
          <cell r="B699" t="str">
            <v>9311228</v>
          </cell>
          <cell r="E699">
            <v>200</v>
          </cell>
          <cell r="F699">
            <v>1331574</v>
          </cell>
        </row>
        <row r="700">
          <cell r="B700" t="str">
            <v>9311227</v>
          </cell>
          <cell r="E700">
            <v>20</v>
          </cell>
          <cell r="F700">
            <v>1059933</v>
          </cell>
        </row>
        <row r="701">
          <cell r="B701" t="str">
            <v>9210231</v>
          </cell>
          <cell r="E701">
            <v>500</v>
          </cell>
          <cell r="F701">
            <v>3736250</v>
          </cell>
        </row>
        <row r="702">
          <cell r="B702" t="str">
            <v>9208005</v>
          </cell>
          <cell r="E702">
            <v>149999</v>
          </cell>
          <cell r="F702">
            <v>5804961.2999999998</v>
          </cell>
        </row>
        <row r="703">
          <cell r="B703" t="str">
            <v>9208005</v>
          </cell>
          <cell r="E703">
            <v>10000</v>
          </cell>
          <cell r="F703">
            <v>559100</v>
          </cell>
        </row>
        <row r="704">
          <cell r="B704" t="str">
            <v>9208005</v>
          </cell>
          <cell r="E704">
            <v>1</v>
          </cell>
          <cell r="F704">
            <v>538.70000000000005</v>
          </cell>
        </row>
        <row r="705">
          <cell r="B705" t="str">
            <v>9208042</v>
          </cell>
          <cell r="E705">
            <v>10</v>
          </cell>
          <cell r="F705">
            <v>145180</v>
          </cell>
        </row>
        <row r="706">
          <cell r="B706" t="str">
            <v>9210198</v>
          </cell>
          <cell r="E706">
            <v>270</v>
          </cell>
          <cell r="F706">
            <v>4225.5</v>
          </cell>
        </row>
        <row r="707">
          <cell r="B707" t="str">
            <v>9210376</v>
          </cell>
          <cell r="E707">
            <v>879</v>
          </cell>
          <cell r="F707">
            <v>13756.35</v>
          </cell>
        </row>
        <row r="708">
          <cell r="B708" t="str">
            <v>9210376</v>
          </cell>
          <cell r="E708">
            <v>1</v>
          </cell>
          <cell r="F708">
            <v>18.149999999999999</v>
          </cell>
        </row>
        <row r="709">
          <cell r="B709" t="str">
            <v>9203044</v>
          </cell>
          <cell r="E709">
            <v>1100</v>
          </cell>
          <cell r="F709">
            <v>8844</v>
          </cell>
        </row>
        <row r="710">
          <cell r="B710" t="str">
            <v>9210376</v>
          </cell>
          <cell r="E710">
            <v>1099</v>
          </cell>
          <cell r="F710">
            <v>8846.9500000000007</v>
          </cell>
        </row>
        <row r="711">
          <cell r="B711" t="str">
            <v>9210376</v>
          </cell>
          <cell r="E711">
            <v>1</v>
          </cell>
          <cell r="F711">
            <v>9.0500000000000007</v>
          </cell>
        </row>
        <row r="712">
          <cell r="B712" t="str">
            <v>9210198</v>
          </cell>
          <cell r="E712">
            <v>4616</v>
          </cell>
          <cell r="F712">
            <v>13340.24</v>
          </cell>
        </row>
        <row r="713">
          <cell r="B713" t="str">
            <v>9210142</v>
          </cell>
          <cell r="E713">
            <v>1500</v>
          </cell>
          <cell r="F713">
            <v>4335</v>
          </cell>
        </row>
        <row r="714">
          <cell r="B714" t="str">
            <v>9210198</v>
          </cell>
          <cell r="E714">
            <v>1</v>
          </cell>
          <cell r="F714">
            <v>24.76</v>
          </cell>
        </row>
        <row r="715">
          <cell r="B715" t="str">
            <v>9203070</v>
          </cell>
          <cell r="E715">
            <v>38</v>
          </cell>
          <cell r="F715">
            <v>605.34</v>
          </cell>
        </row>
        <row r="716">
          <cell r="B716" t="str">
            <v>9205022</v>
          </cell>
          <cell r="E716">
            <v>1</v>
          </cell>
          <cell r="F716">
            <v>14.76</v>
          </cell>
        </row>
        <row r="717">
          <cell r="B717" t="str">
            <v>9203070</v>
          </cell>
          <cell r="E717">
            <v>120</v>
          </cell>
          <cell r="F717">
            <v>1911.6</v>
          </cell>
        </row>
        <row r="718">
          <cell r="B718" t="str">
            <v>9205022</v>
          </cell>
          <cell r="E718">
            <v>610</v>
          </cell>
          <cell r="F718">
            <v>9717.2999999999993</v>
          </cell>
        </row>
        <row r="719">
          <cell r="B719" t="str">
            <v>9203044</v>
          </cell>
          <cell r="E719">
            <v>700</v>
          </cell>
          <cell r="F719">
            <v>11151</v>
          </cell>
        </row>
        <row r="720">
          <cell r="B720" t="str">
            <v>9210346</v>
          </cell>
          <cell r="E720">
            <v>0.7</v>
          </cell>
          <cell r="F720">
            <v>5950</v>
          </cell>
        </row>
        <row r="721">
          <cell r="B721" t="str">
            <v>9210198</v>
          </cell>
          <cell r="E721">
            <v>900</v>
          </cell>
          <cell r="F721">
            <v>59400</v>
          </cell>
        </row>
        <row r="722">
          <cell r="B722" t="str">
            <v>9203070</v>
          </cell>
          <cell r="E722">
            <v>65</v>
          </cell>
          <cell r="F722">
            <v>35750</v>
          </cell>
        </row>
        <row r="723">
          <cell r="B723" t="str">
            <v>9210457</v>
          </cell>
          <cell r="E723">
            <v>520</v>
          </cell>
          <cell r="F723">
            <v>51480</v>
          </cell>
        </row>
        <row r="724">
          <cell r="B724" t="str">
            <v>9210473</v>
          </cell>
          <cell r="E724">
            <v>2</v>
          </cell>
          <cell r="F724">
            <v>2970</v>
          </cell>
        </row>
        <row r="725">
          <cell r="B725" t="str">
            <v>9210469</v>
          </cell>
          <cell r="E725">
            <v>710</v>
          </cell>
          <cell r="F725">
            <v>7029</v>
          </cell>
        </row>
        <row r="726">
          <cell r="B726" t="str">
            <v>9209028</v>
          </cell>
          <cell r="E726">
            <v>264</v>
          </cell>
          <cell r="F726">
            <v>78408</v>
          </cell>
        </row>
        <row r="727">
          <cell r="B727" t="str">
            <v>9210345</v>
          </cell>
          <cell r="E727">
            <v>100000</v>
          </cell>
          <cell r="F727">
            <v>7376000</v>
          </cell>
        </row>
        <row r="728">
          <cell r="B728" t="str">
            <v>9311237</v>
          </cell>
          <cell r="E728">
            <v>100000</v>
          </cell>
          <cell r="F728">
            <v>7587000</v>
          </cell>
        </row>
        <row r="729">
          <cell r="B729" t="str">
            <v>9208040</v>
          </cell>
          <cell r="E729">
            <v>8000</v>
          </cell>
          <cell r="F729">
            <v>758640</v>
          </cell>
        </row>
        <row r="730">
          <cell r="B730" t="str">
            <v>9205825</v>
          </cell>
          <cell r="E730">
            <v>1</v>
          </cell>
          <cell r="F730">
            <v>1904.35</v>
          </cell>
        </row>
        <row r="731">
          <cell r="B731" t="str">
            <v>9208037</v>
          </cell>
          <cell r="E731">
            <v>10000</v>
          </cell>
          <cell r="F731">
            <v>316100</v>
          </cell>
        </row>
        <row r="732">
          <cell r="B732" t="str">
            <v>9208019</v>
          </cell>
          <cell r="E732">
            <v>80000</v>
          </cell>
          <cell r="F732">
            <v>20231200</v>
          </cell>
        </row>
        <row r="733">
          <cell r="B733" t="str">
            <v>9205825</v>
          </cell>
          <cell r="E733">
            <v>999</v>
          </cell>
          <cell r="F733">
            <v>1893854.25</v>
          </cell>
        </row>
        <row r="734">
          <cell r="B734" t="str">
            <v>9210457</v>
          </cell>
          <cell r="E734">
            <v>732</v>
          </cell>
          <cell r="F734">
            <v>73200</v>
          </cell>
        </row>
        <row r="735">
          <cell r="B735" t="str">
            <v>9210469</v>
          </cell>
          <cell r="E735">
            <v>1100</v>
          </cell>
          <cell r="F735">
            <v>14300</v>
          </cell>
        </row>
        <row r="736">
          <cell r="B736" t="str">
            <v>9210374</v>
          </cell>
          <cell r="E736">
            <v>160</v>
          </cell>
          <cell r="F736">
            <v>8000</v>
          </cell>
        </row>
        <row r="737">
          <cell r="B737" t="str">
            <v>9202111</v>
          </cell>
          <cell r="E737">
            <v>15</v>
          </cell>
          <cell r="F737">
            <v>22500</v>
          </cell>
        </row>
        <row r="738">
          <cell r="B738" t="str">
            <v>9210555</v>
          </cell>
          <cell r="E738">
            <v>640</v>
          </cell>
          <cell r="F738">
            <v>224000</v>
          </cell>
        </row>
        <row r="739">
          <cell r="B739" t="str">
            <v>9210427</v>
          </cell>
          <cell r="E739">
            <v>2</v>
          </cell>
          <cell r="F739">
            <v>20000</v>
          </cell>
        </row>
        <row r="740">
          <cell r="B740" t="str">
            <v>9311199</v>
          </cell>
          <cell r="E740">
            <v>2</v>
          </cell>
          <cell r="F740">
            <v>60000</v>
          </cell>
        </row>
        <row r="741">
          <cell r="B741" t="str">
            <v>9210376</v>
          </cell>
          <cell r="E741">
            <v>4999</v>
          </cell>
          <cell r="F741">
            <v>17646.47</v>
          </cell>
        </row>
        <row r="742">
          <cell r="B742" t="str">
            <v>9210376</v>
          </cell>
          <cell r="E742">
            <v>1</v>
          </cell>
          <cell r="F742">
            <v>18.23</v>
          </cell>
        </row>
        <row r="743">
          <cell r="B743" t="str">
            <v>9208005</v>
          </cell>
          <cell r="E743">
            <v>10</v>
          </cell>
          <cell r="F743">
            <v>35.299999999999997</v>
          </cell>
        </row>
        <row r="744">
          <cell r="B744" t="str">
            <v>9205958</v>
          </cell>
          <cell r="E744">
            <v>9623</v>
          </cell>
          <cell r="F744">
            <v>11932.52</v>
          </cell>
        </row>
        <row r="745">
          <cell r="B745" t="str">
            <v>9205958</v>
          </cell>
          <cell r="E745">
            <v>1</v>
          </cell>
          <cell r="F745">
            <v>67.48</v>
          </cell>
        </row>
        <row r="746">
          <cell r="B746" t="str">
            <v>9311150</v>
          </cell>
          <cell r="E746">
            <v>225</v>
          </cell>
          <cell r="F746">
            <v>630000</v>
          </cell>
        </row>
        <row r="747">
          <cell r="B747" t="str">
            <v>9206116</v>
          </cell>
          <cell r="E747">
            <v>643</v>
          </cell>
          <cell r="F747">
            <v>1432134.61</v>
          </cell>
        </row>
        <row r="748">
          <cell r="B748" t="str">
            <v>9206116</v>
          </cell>
          <cell r="E748">
            <v>1</v>
          </cell>
          <cell r="F748">
            <v>2229.0300000000002</v>
          </cell>
        </row>
        <row r="749">
          <cell r="B749" t="str">
            <v>9203096</v>
          </cell>
          <cell r="E749">
            <v>50</v>
          </cell>
          <cell r="F749">
            <v>55805</v>
          </cell>
        </row>
        <row r="750">
          <cell r="B750" t="str">
            <v>9203096</v>
          </cell>
          <cell r="E750">
            <v>504</v>
          </cell>
          <cell r="F750">
            <v>681886.8</v>
          </cell>
        </row>
        <row r="751">
          <cell r="B751" t="str">
            <v>9203096</v>
          </cell>
          <cell r="E751">
            <v>600</v>
          </cell>
          <cell r="F751">
            <v>838806</v>
          </cell>
        </row>
        <row r="752">
          <cell r="B752" t="str">
            <v>9203096</v>
          </cell>
          <cell r="E752">
            <v>655</v>
          </cell>
          <cell r="F752">
            <v>956300</v>
          </cell>
        </row>
        <row r="753">
          <cell r="B753" t="str">
            <v>9203096</v>
          </cell>
          <cell r="E753">
            <v>1</v>
          </cell>
          <cell r="F753">
            <v>1512.7</v>
          </cell>
        </row>
        <row r="754">
          <cell r="B754" t="str">
            <v>9203096</v>
          </cell>
          <cell r="E754">
            <v>400</v>
          </cell>
          <cell r="F754">
            <v>600148</v>
          </cell>
        </row>
        <row r="755">
          <cell r="B755" t="str">
            <v>9203096</v>
          </cell>
          <cell r="E755">
            <v>300</v>
          </cell>
          <cell r="F755">
            <v>228405</v>
          </cell>
        </row>
        <row r="756">
          <cell r="B756" t="str">
            <v>9203096</v>
          </cell>
          <cell r="E756">
            <v>600</v>
          </cell>
          <cell r="F756">
            <v>866358</v>
          </cell>
        </row>
        <row r="757">
          <cell r="B757" t="str">
            <v>9210038</v>
          </cell>
          <cell r="E757">
            <v>435.8</v>
          </cell>
          <cell r="F757">
            <v>1694773.9040000001</v>
          </cell>
        </row>
        <row r="758">
          <cell r="B758" t="str">
            <v>9210039</v>
          </cell>
          <cell r="E758">
            <v>90</v>
          </cell>
          <cell r="F758">
            <v>249999.3</v>
          </cell>
        </row>
        <row r="759">
          <cell r="B759" t="str">
            <v>9210522</v>
          </cell>
          <cell r="E759">
            <v>25</v>
          </cell>
          <cell r="F759">
            <v>69444.25</v>
          </cell>
        </row>
        <row r="760">
          <cell r="B760" t="str">
            <v>9311188</v>
          </cell>
          <cell r="E760">
            <v>200</v>
          </cell>
          <cell r="F760">
            <v>622222</v>
          </cell>
        </row>
        <row r="761">
          <cell r="B761" t="str">
            <v>9210520</v>
          </cell>
          <cell r="E761">
            <v>302</v>
          </cell>
          <cell r="F761">
            <v>1174441.76</v>
          </cell>
        </row>
        <row r="762">
          <cell r="B762" t="str">
            <v>9210039</v>
          </cell>
          <cell r="E762">
            <v>60</v>
          </cell>
          <cell r="F762">
            <v>150000</v>
          </cell>
        </row>
        <row r="763">
          <cell r="B763" t="str">
            <v>9311166</v>
          </cell>
          <cell r="E763">
            <v>165.2</v>
          </cell>
          <cell r="F763">
            <v>1156400</v>
          </cell>
        </row>
        <row r="764">
          <cell r="B764" t="str">
            <v>9210038</v>
          </cell>
          <cell r="E764">
            <v>210</v>
          </cell>
          <cell r="F764">
            <v>714000</v>
          </cell>
        </row>
        <row r="765">
          <cell r="B765" t="str">
            <v>9210031</v>
          </cell>
          <cell r="E765">
            <v>6</v>
          </cell>
          <cell r="F765">
            <v>3333.3</v>
          </cell>
        </row>
        <row r="766">
          <cell r="B766" t="str">
            <v>9209113</v>
          </cell>
          <cell r="E766">
            <v>1</v>
          </cell>
          <cell r="F766">
            <v>1666.68</v>
          </cell>
        </row>
        <row r="767">
          <cell r="B767" t="str">
            <v>9209113</v>
          </cell>
          <cell r="E767">
            <v>18</v>
          </cell>
          <cell r="F767">
            <v>29999.88</v>
          </cell>
        </row>
        <row r="768">
          <cell r="B768" t="str">
            <v>9210228</v>
          </cell>
          <cell r="E768">
            <v>2.7</v>
          </cell>
          <cell r="F768">
            <v>17999.982</v>
          </cell>
        </row>
        <row r="769">
          <cell r="B769" t="str">
            <v>9209054</v>
          </cell>
          <cell r="E769">
            <v>29.5</v>
          </cell>
          <cell r="F769">
            <v>81944.214999999997</v>
          </cell>
        </row>
        <row r="770">
          <cell r="B770" t="str">
            <v>9210053</v>
          </cell>
          <cell r="E770">
            <v>14</v>
          </cell>
          <cell r="F770">
            <v>38888.78</v>
          </cell>
        </row>
        <row r="771">
          <cell r="B771" t="str">
            <v>9209097</v>
          </cell>
          <cell r="E771">
            <v>100</v>
          </cell>
          <cell r="F771">
            <v>111111</v>
          </cell>
        </row>
        <row r="772">
          <cell r="B772" t="str">
            <v>9209054</v>
          </cell>
          <cell r="E772">
            <v>210</v>
          </cell>
          <cell r="F772">
            <v>583331.69999999995</v>
          </cell>
        </row>
        <row r="773">
          <cell r="B773" t="str">
            <v>9208043</v>
          </cell>
          <cell r="E773">
            <v>1999</v>
          </cell>
          <cell r="F773">
            <v>981329.09</v>
          </cell>
        </row>
        <row r="774">
          <cell r="B774" t="str">
            <v>9208043</v>
          </cell>
          <cell r="E774">
            <v>1</v>
          </cell>
          <cell r="F774">
            <v>489.09</v>
          </cell>
        </row>
        <row r="775">
          <cell r="B775" t="str">
            <v>9311220</v>
          </cell>
          <cell r="E775">
            <v>67</v>
          </cell>
          <cell r="F775">
            <v>11390</v>
          </cell>
        </row>
        <row r="776">
          <cell r="B776" t="str">
            <v>9209056</v>
          </cell>
          <cell r="E776">
            <v>25</v>
          </cell>
          <cell r="F776">
            <v>10000</v>
          </cell>
        </row>
        <row r="777">
          <cell r="B777" t="str">
            <v>9209056</v>
          </cell>
          <cell r="E777">
            <v>10</v>
          </cell>
          <cell r="F777">
            <v>1500</v>
          </cell>
        </row>
        <row r="778">
          <cell r="B778" t="str">
            <v>9205031</v>
          </cell>
          <cell r="E778">
            <v>30</v>
          </cell>
          <cell r="F778">
            <v>1500</v>
          </cell>
        </row>
        <row r="779">
          <cell r="B779" t="str">
            <v>9210096</v>
          </cell>
          <cell r="E779">
            <v>20</v>
          </cell>
          <cell r="F779">
            <v>30000</v>
          </cell>
        </row>
        <row r="780">
          <cell r="B780" t="str">
            <v>9210113</v>
          </cell>
          <cell r="E780">
            <v>2</v>
          </cell>
          <cell r="F780">
            <v>2000</v>
          </cell>
        </row>
        <row r="781">
          <cell r="B781" t="str">
            <v>9210663</v>
          </cell>
          <cell r="E781">
            <v>100</v>
          </cell>
          <cell r="F781">
            <v>18000</v>
          </cell>
        </row>
        <row r="782">
          <cell r="B782" t="str">
            <v>9209056</v>
          </cell>
          <cell r="E782">
            <v>40</v>
          </cell>
          <cell r="F782">
            <v>2000</v>
          </cell>
        </row>
        <row r="783">
          <cell r="B783" t="str">
            <v>9207014</v>
          </cell>
          <cell r="E783">
            <v>5000</v>
          </cell>
          <cell r="F783">
            <v>10000000</v>
          </cell>
        </row>
        <row r="785">
          <cell r="B785" t="str">
            <v>9311013</v>
          </cell>
          <cell r="E785">
            <v>1</v>
          </cell>
          <cell r="F785">
            <v>4571</v>
          </cell>
        </row>
        <row r="786">
          <cell r="B786" t="str">
            <v>9210694</v>
          </cell>
          <cell r="E786">
            <v>4</v>
          </cell>
          <cell r="F786">
            <v>15200</v>
          </cell>
        </row>
        <row r="787">
          <cell r="B787" t="str">
            <v>9311033</v>
          </cell>
          <cell r="E787">
            <v>1660</v>
          </cell>
          <cell r="F787">
            <v>119105</v>
          </cell>
        </row>
        <row r="788">
          <cell r="B788" t="str">
            <v>9310697</v>
          </cell>
          <cell r="E788">
            <v>1</v>
          </cell>
          <cell r="F788">
            <v>18184</v>
          </cell>
        </row>
        <row r="789">
          <cell r="B789" t="str">
            <v>9311013</v>
          </cell>
          <cell r="E789">
            <v>1</v>
          </cell>
          <cell r="F789">
            <v>4449.33</v>
          </cell>
        </row>
        <row r="790">
          <cell r="B790" t="str">
            <v>9311016</v>
          </cell>
          <cell r="E790">
            <v>4</v>
          </cell>
          <cell r="F790">
            <v>15231.2</v>
          </cell>
        </row>
        <row r="791">
          <cell r="B791" t="str">
            <v>9210130</v>
          </cell>
          <cell r="E791">
            <v>1</v>
          </cell>
          <cell r="F791">
            <v>5000</v>
          </cell>
        </row>
        <row r="792">
          <cell r="B792" t="str">
            <v>9210327</v>
          </cell>
          <cell r="E792">
            <v>58</v>
          </cell>
          <cell r="F792">
            <v>73660</v>
          </cell>
        </row>
        <row r="793">
          <cell r="B793" t="str">
            <v>9208043</v>
          </cell>
          <cell r="E793">
            <v>999</v>
          </cell>
          <cell r="F793">
            <v>590309.1</v>
          </cell>
        </row>
        <row r="794">
          <cell r="B794" t="str">
            <v>9208043</v>
          </cell>
          <cell r="E794">
            <v>1</v>
          </cell>
          <cell r="F794">
            <v>599.99</v>
          </cell>
        </row>
        <row r="795">
          <cell r="B795" t="str">
            <v>9210024</v>
          </cell>
          <cell r="E795">
            <v>15</v>
          </cell>
          <cell r="F795">
            <v>7499.7</v>
          </cell>
        </row>
        <row r="796">
          <cell r="B796" t="str">
            <v>9210555</v>
          </cell>
          <cell r="E796">
            <v>1199</v>
          </cell>
          <cell r="F796">
            <v>383668.01</v>
          </cell>
        </row>
        <row r="797">
          <cell r="B797" t="str">
            <v>9210457</v>
          </cell>
          <cell r="E797">
            <v>270</v>
          </cell>
          <cell r="F797">
            <v>26730</v>
          </cell>
        </row>
        <row r="798">
          <cell r="B798" t="str">
            <v>9210469</v>
          </cell>
          <cell r="E798">
            <v>101</v>
          </cell>
          <cell r="F798">
            <v>999.9</v>
          </cell>
        </row>
        <row r="799">
          <cell r="B799" t="str">
            <v>9210555</v>
          </cell>
          <cell r="E799">
            <v>1</v>
          </cell>
          <cell r="F799">
            <v>325.99</v>
          </cell>
        </row>
        <row r="800">
          <cell r="B800" t="str">
            <v>9311228</v>
          </cell>
          <cell r="E800">
            <v>1</v>
          </cell>
          <cell r="F800">
            <v>6252.34</v>
          </cell>
        </row>
        <row r="801">
          <cell r="B801" t="str">
            <v>9311227</v>
          </cell>
          <cell r="E801">
            <v>20</v>
          </cell>
          <cell r="F801">
            <v>1031726.6</v>
          </cell>
        </row>
        <row r="802">
          <cell r="B802" t="str">
            <v>9311228</v>
          </cell>
          <cell r="E802">
            <v>249</v>
          </cell>
          <cell r="F802">
            <v>1556969.61</v>
          </cell>
        </row>
        <row r="803">
          <cell r="B803" t="str">
            <v>9208031</v>
          </cell>
          <cell r="E803">
            <v>1999</v>
          </cell>
          <cell r="F803">
            <v>4005196.4</v>
          </cell>
        </row>
        <row r="804">
          <cell r="B804" t="str">
            <v>9208030</v>
          </cell>
          <cell r="E804">
            <v>2000</v>
          </cell>
          <cell r="F804">
            <v>4180420</v>
          </cell>
        </row>
        <row r="805">
          <cell r="B805" t="str">
            <v>9208031</v>
          </cell>
          <cell r="E805">
            <v>1</v>
          </cell>
          <cell r="F805">
            <v>7995.6</v>
          </cell>
        </row>
        <row r="806">
          <cell r="B806" t="str">
            <v>9205005</v>
          </cell>
          <cell r="E806">
            <v>1</v>
          </cell>
          <cell r="F806">
            <v>20.97</v>
          </cell>
        </row>
        <row r="807">
          <cell r="B807" t="str">
            <v>9205005</v>
          </cell>
          <cell r="E807">
            <v>179999</v>
          </cell>
          <cell r="F807">
            <v>3774579.03</v>
          </cell>
        </row>
        <row r="808">
          <cell r="B808" t="str">
            <v>9201552</v>
          </cell>
          <cell r="E808">
            <v>2000</v>
          </cell>
          <cell r="F808">
            <v>294020</v>
          </cell>
        </row>
        <row r="809">
          <cell r="B809" t="str">
            <v>9201549</v>
          </cell>
          <cell r="E809">
            <v>1999</v>
          </cell>
          <cell r="F809">
            <v>194482.71</v>
          </cell>
        </row>
        <row r="810">
          <cell r="B810" t="str">
            <v>9201549</v>
          </cell>
          <cell r="E810">
            <v>1</v>
          </cell>
          <cell r="F810">
            <v>89.09</v>
          </cell>
        </row>
        <row r="811">
          <cell r="B811" t="str">
            <v>9201552</v>
          </cell>
          <cell r="E811">
            <v>2000</v>
          </cell>
          <cell r="F811">
            <v>294020</v>
          </cell>
        </row>
        <row r="812">
          <cell r="B812" t="str">
            <v>9210236</v>
          </cell>
          <cell r="E812">
            <v>30</v>
          </cell>
          <cell r="F812">
            <v>36322.800000000003</v>
          </cell>
        </row>
        <row r="813">
          <cell r="B813" t="str">
            <v>9210236</v>
          </cell>
          <cell r="E813">
            <v>32</v>
          </cell>
          <cell r="F813">
            <v>35928.639999999999</v>
          </cell>
        </row>
        <row r="814">
          <cell r="B814" t="str">
            <v>9210236</v>
          </cell>
          <cell r="E814">
            <v>40</v>
          </cell>
          <cell r="F814">
            <v>49206</v>
          </cell>
        </row>
        <row r="815">
          <cell r="B815" t="str">
            <v>9210236</v>
          </cell>
          <cell r="E815">
            <v>11</v>
          </cell>
          <cell r="F815">
            <v>5249.53</v>
          </cell>
        </row>
        <row r="816">
          <cell r="B816" t="str">
            <v>9210236</v>
          </cell>
          <cell r="E816">
            <v>1</v>
          </cell>
          <cell r="F816">
            <v>1123.03</v>
          </cell>
        </row>
        <row r="817">
          <cell r="B817" t="str">
            <v>9203098</v>
          </cell>
          <cell r="E817">
            <v>250</v>
          </cell>
          <cell r="F817">
            <v>324197.5</v>
          </cell>
        </row>
        <row r="818">
          <cell r="B818" t="str">
            <v>9203098</v>
          </cell>
          <cell r="E818">
            <v>25</v>
          </cell>
          <cell r="F818">
            <v>35221.25</v>
          </cell>
        </row>
        <row r="819">
          <cell r="B819" t="str">
            <v>9203098</v>
          </cell>
          <cell r="E819">
            <v>270</v>
          </cell>
          <cell r="F819">
            <v>375966.9</v>
          </cell>
        </row>
        <row r="820">
          <cell r="B820" t="str">
            <v>9203097</v>
          </cell>
          <cell r="E820">
            <v>5</v>
          </cell>
          <cell r="F820">
            <v>6704.85</v>
          </cell>
        </row>
        <row r="821">
          <cell r="B821" t="str">
            <v>9203098</v>
          </cell>
          <cell r="E821">
            <v>90</v>
          </cell>
          <cell r="F821">
            <v>124587</v>
          </cell>
        </row>
        <row r="822">
          <cell r="B822" t="str">
            <v>9203097</v>
          </cell>
          <cell r="E822">
            <v>6</v>
          </cell>
          <cell r="F822">
            <v>8830.7999999999993</v>
          </cell>
        </row>
        <row r="823">
          <cell r="B823" t="str">
            <v>9203099</v>
          </cell>
          <cell r="E823">
            <v>49</v>
          </cell>
          <cell r="F823">
            <v>63969.99</v>
          </cell>
        </row>
        <row r="824">
          <cell r="B824" t="str">
            <v>9203098</v>
          </cell>
          <cell r="E824">
            <v>270</v>
          </cell>
          <cell r="F824">
            <v>380386.8</v>
          </cell>
        </row>
        <row r="825">
          <cell r="B825" t="str">
            <v>9203098</v>
          </cell>
          <cell r="E825">
            <v>91</v>
          </cell>
          <cell r="F825">
            <v>130435.76</v>
          </cell>
        </row>
        <row r="826">
          <cell r="B826" t="str">
            <v>9203097</v>
          </cell>
          <cell r="E826">
            <v>5</v>
          </cell>
          <cell r="F826">
            <v>6660</v>
          </cell>
        </row>
        <row r="827">
          <cell r="B827" t="str">
            <v>9203097</v>
          </cell>
          <cell r="E827">
            <v>6</v>
          </cell>
          <cell r="F827">
            <v>8144.88</v>
          </cell>
        </row>
        <row r="828">
          <cell r="B828" t="str">
            <v>9203098</v>
          </cell>
          <cell r="E828">
            <v>225</v>
          </cell>
          <cell r="F828">
            <v>320665.5</v>
          </cell>
        </row>
        <row r="829">
          <cell r="B829" t="str">
            <v>9203097</v>
          </cell>
          <cell r="E829">
            <v>5</v>
          </cell>
          <cell r="F829">
            <v>6582.2</v>
          </cell>
        </row>
        <row r="830">
          <cell r="B830" t="str">
            <v>9203099</v>
          </cell>
          <cell r="E830">
            <v>50</v>
          </cell>
          <cell r="F830">
            <v>58682.5</v>
          </cell>
        </row>
        <row r="831">
          <cell r="B831" t="str">
            <v>9203099</v>
          </cell>
          <cell r="E831">
            <v>50</v>
          </cell>
          <cell r="F831">
            <v>63755.5</v>
          </cell>
        </row>
        <row r="832">
          <cell r="B832" t="str">
            <v>9203098</v>
          </cell>
          <cell r="E832">
            <v>11</v>
          </cell>
          <cell r="F832">
            <v>15946.48</v>
          </cell>
        </row>
        <row r="833">
          <cell r="B833" t="str">
            <v>9203099</v>
          </cell>
          <cell r="E833">
            <v>1</v>
          </cell>
          <cell r="F833">
            <v>1311.46</v>
          </cell>
        </row>
        <row r="834">
          <cell r="B834" t="str">
            <v>9203098</v>
          </cell>
          <cell r="E834">
            <v>54</v>
          </cell>
          <cell r="F834">
            <v>73868.759999999995</v>
          </cell>
        </row>
        <row r="835">
          <cell r="B835" t="str">
            <v>9203099</v>
          </cell>
          <cell r="E835">
            <v>50</v>
          </cell>
          <cell r="F835">
            <v>62860.5</v>
          </cell>
        </row>
        <row r="836">
          <cell r="B836" t="str">
            <v>9203098</v>
          </cell>
          <cell r="E836">
            <v>15</v>
          </cell>
          <cell r="F836">
            <v>20886.900000000001</v>
          </cell>
        </row>
        <row r="837">
          <cell r="B837" t="str">
            <v>9203099</v>
          </cell>
          <cell r="E837">
            <v>50</v>
          </cell>
          <cell r="F837">
            <v>61965.5</v>
          </cell>
        </row>
        <row r="838">
          <cell r="B838" t="str">
            <v>9203098</v>
          </cell>
          <cell r="E838">
            <v>280</v>
          </cell>
          <cell r="F838">
            <v>358517.6</v>
          </cell>
        </row>
        <row r="839">
          <cell r="B839" t="str">
            <v>9203098</v>
          </cell>
          <cell r="E839">
            <v>200</v>
          </cell>
          <cell r="F839">
            <v>260990</v>
          </cell>
        </row>
        <row r="840">
          <cell r="B840" t="str">
            <v>9203098</v>
          </cell>
          <cell r="E840">
            <v>25</v>
          </cell>
          <cell r="F840">
            <v>35425.5</v>
          </cell>
        </row>
        <row r="841">
          <cell r="B841" t="str">
            <v>9203097</v>
          </cell>
          <cell r="E841">
            <v>5</v>
          </cell>
          <cell r="F841">
            <v>6827.5</v>
          </cell>
        </row>
        <row r="842">
          <cell r="B842" t="str">
            <v>9203098</v>
          </cell>
          <cell r="E842">
            <v>9</v>
          </cell>
          <cell r="F842">
            <v>12459.6</v>
          </cell>
        </row>
        <row r="843">
          <cell r="B843" t="str">
            <v>9203097</v>
          </cell>
          <cell r="E843">
            <v>5</v>
          </cell>
          <cell r="F843">
            <v>6745.75</v>
          </cell>
        </row>
        <row r="844">
          <cell r="B844" t="str">
            <v>9203098</v>
          </cell>
          <cell r="E844">
            <v>15</v>
          </cell>
          <cell r="F844">
            <v>21499.5</v>
          </cell>
        </row>
        <row r="845">
          <cell r="B845" t="str">
            <v>9203099</v>
          </cell>
          <cell r="E845">
            <v>50</v>
          </cell>
          <cell r="F845">
            <v>61833</v>
          </cell>
        </row>
        <row r="846">
          <cell r="B846" t="str">
            <v>9203097</v>
          </cell>
          <cell r="E846">
            <v>5</v>
          </cell>
          <cell r="F846">
            <v>6786.7</v>
          </cell>
        </row>
        <row r="847">
          <cell r="B847" t="str">
            <v>9203098</v>
          </cell>
          <cell r="E847">
            <v>100</v>
          </cell>
          <cell r="F847">
            <v>127227</v>
          </cell>
        </row>
        <row r="848">
          <cell r="B848" t="str">
            <v>9203098</v>
          </cell>
          <cell r="E848">
            <v>70</v>
          </cell>
          <cell r="F848">
            <v>87912.3</v>
          </cell>
        </row>
        <row r="849">
          <cell r="B849" t="str">
            <v>9203098</v>
          </cell>
          <cell r="E849">
            <v>100</v>
          </cell>
          <cell r="F849">
            <v>132132</v>
          </cell>
        </row>
        <row r="850">
          <cell r="B850" t="str">
            <v>9203099</v>
          </cell>
          <cell r="E850">
            <v>50</v>
          </cell>
          <cell r="F850">
            <v>59877.5</v>
          </cell>
        </row>
        <row r="851">
          <cell r="B851" t="str">
            <v>9203099</v>
          </cell>
          <cell r="E851">
            <v>105</v>
          </cell>
          <cell r="F851">
            <v>140760.9</v>
          </cell>
        </row>
        <row r="852">
          <cell r="B852" t="str">
            <v>9203098</v>
          </cell>
          <cell r="E852">
            <v>54</v>
          </cell>
          <cell r="F852">
            <v>74292.12</v>
          </cell>
        </row>
        <row r="853">
          <cell r="B853" t="str">
            <v>9203099</v>
          </cell>
          <cell r="E853">
            <v>112</v>
          </cell>
          <cell r="F853">
            <v>152014.24</v>
          </cell>
        </row>
        <row r="854">
          <cell r="B854" t="str">
            <v>9203099</v>
          </cell>
          <cell r="E854">
            <v>60</v>
          </cell>
          <cell r="F854">
            <v>79442.399999999994</v>
          </cell>
        </row>
        <row r="855">
          <cell r="B855" t="str">
            <v>9203099</v>
          </cell>
          <cell r="E855">
            <v>120</v>
          </cell>
          <cell r="F855">
            <v>160856.4</v>
          </cell>
        </row>
        <row r="856">
          <cell r="B856" t="str">
            <v>9203098</v>
          </cell>
          <cell r="E856">
            <v>40</v>
          </cell>
          <cell r="F856">
            <v>55697.2</v>
          </cell>
        </row>
        <row r="857">
          <cell r="B857" t="str">
            <v>9203099</v>
          </cell>
          <cell r="E857">
            <v>105</v>
          </cell>
          <cell r="F857">
            <v>138995.85</v>
          </cell>
        </row>
        <row r="858">
          <cell r="B858" t="str">
            <v>9203098</v>
          </cell>
          <cell r="E858">
            <v>40</v>
          </cell>
          <cell r="F858">
            <v>57008.4</v>
          </cell>
        </row>
        <row r="859">
          <cell r="B859" t="str">
            <v>9203099</v>
          </cell>
          <cell r="E859">
            <v>216</v>
          </cell>
          <cell r="F859">
            <v>296732.15999999997</v>
          </cell>
        </row>
        <row r="860">
          <cell r="B860" t="str">
            <v>9203098</v>
          </cell>
          <cell r="E860">
            <v>72</v>
          </cell>
          <cell r="F860">
            <v>104387.04</v>
          </cell>
        </row>
        <row r="861">
          <cell r="B861" t="str">
            <v>9203098</v>
          </cell>
          <cell r="E861">
            <v>24</v>
          </cell>
          <cell r="F861">
            <v>32622.959999999999</v>
          </cell>
        </row>
        <row r="862">
          <cell r="B862" t="str">
            <v>9203098</v>
          </cell>
          <cell r="E862">
            <v>40</v>
          </cell>
          <cell r="F862">
            <v>56352.800000000003</v>
          </cell>
        </row>
        <row r="863">
          <cell r="B863" t="str">
            <v>9203098</v>
          </cell>
          <cell r="E863">
            <v>1</v>
          </cell>
          <cell r="F863">
            <v>0</v>
          </cell>
        </row>
        <row r="864">
          <cell r="B864" t="str">
            <v>9203099</v>
          </cell>
          <cell r="E864">
            <v>105</v>
          </cell>
          <cell r="F864">
            <v>144202.79999999999</v>
          </cell>
        </row>
        <row r="865">
          <cell r="B865" t="str">
            <v>9203099</v>
          </cell>
          <cell r="E865">
            <v>300</v>
          </cell>
          <cell r="F865">
            <v>416967</v>
          </cell>
        </row>
        <row r="866">
          <cell r="B866" t="str">
            <v>9203098</v>
          </cell>
          <cell r="E866">
            <v>104</v>
          </cell>
          <cell r="F866">
            <v>147273.35999999999</v>
          </cell>
        </row>
        <row r="867">
          <cell r="B867" t="str">
            <v>9203098</v>
          </cell>
          <cell r="E867">
            <v>24</v>
          </cell>
          <cell r="F867">
            <v>34598.160000000003</v>
          </cell>
        </row>
        <row r="868">
          <cell r="B868" t="str">
            <v>9203099</v>
          </cell>
          <cell r="E868">
            <v>244</v>
          </cell>
          <cell r="F868">
            <v>331078.71999999997</v>
          </cell>
        </row>
        <row r="869">
          <cell r="B869" t="str">
            <v>9203098</v>
          </cell>
          <cell r="E869">
            <v>135</v>
          </cell>
          <cell r="F869">
            <v>189008.1</v>
          </cell>
        </row>
        <row r="870">
          <cell r="B870" t="str">
            <v>9203099</v>
          </cell>
          <cell r="E870">
            <v>60</v>
          </cell>
          <cell r="F870">
            <v>84375.6</v>
          </cell>
        </row>
        <row r="871">
          <cell r="B871" t="str">
            <v>9203099</v>
          </cell>
          <cell r="E871">
            <v>105</v>
          </cell>
          <cell r="F871">
            <v>141613.5</v>
          </cell>
        </row>
        <row r="872">
          <cell r="B872" t="str">
            <v>9203099</v>
          </cell>
          <cell r="E872">
            <v>203</v>
          </cell>
          <cell r="F872">
            <v>277117.33</v>
          </cell>
        </row>
        <row r="873">
          <cell r="B873" t="str">
            <v>9203098</v>
          </cell>
          <cell r="E873">
            <v>98</v>
          </cell>
          <cell r="F873">
            <v>140464.38</v>
          </cell>
        </row>
        <row r="874">
          <cell r="B874" t="str">
            <v>9203098</v>
          </cell>
          <cell r="E874">
            <v>72</v>
          </cell>
          <cell r="F874">
            <v>100293.84</v>
          </cell>
        </row>
        <row r="875">
          <cell r="B875" t="str">
            <v>9203098</v>
          </cell>
          <cell r="E875">
            <v>40</v>
          </cell>
          <cell r="F875">
            <v>55032.800000000003</v>
          </cell>
        </row>
        <row r="876">
          <cell r="B876" t="str">
            <v>9203098</v>
          </cell>
          <cell r="E876">
            <v>1</v>
          </cell>
          <cell r="F876">
            <v>1446.84</v>
          </cell>
        </row>
        <row r="877">
          <cell r="B877" t="str">
            <v>9203098</v>
          </cell>
          <cell r="E877">
            <v>200</v>
          </cell>
          <cell r="F877">
            <v>276692</v>
          </cell>
        </row>
        <row r="878">
          <cell r="B878" t="str">
            <v>9203099</v>
          </cell>
          <cell r="E878">
            <v>260</v>
          </cell>
          <cell r="F878">
            <v>349986</v>
          </cell>
        </row>
        <row r="879">
          <cell r="B879" t="str">
            <v>9203098</v>
          </cell>
          <cell r="E879">
            <v>240</v>
          </cell>
          <cell r="F879">
            <v>316591.2</v>
          </cell>
        </row>
        <row r="880">
          <cell r="B880" t="str">
            <v>9203098</v>
          </cell>
          <cell r="E880">
            <v>310</v>
          </cell>
          <cell r="F880">
            <v>428265</v>
          </cell>
        </row>
        <row r="881">
          <cell r="B881" t="str">
            <v>9203099</v>
          </cell>
          <cell r="E881">
            <v>130</v>
          </cell>
          <cell r="F881">
            <v>181421.5</v>
          </cell>
        </row>
        <row r="882">
          <cell r="B882" t="str">
            <v>9203099</v>
          </cell>
          <cell r="E882">
            <v>130</v>
          </cell>
          <cell r="F882">
            <v>170813.5</v>
          </cell>
        </row>
        <row r="883">
          <cell r="B883" t="str">
            <v>9203098</v>
          </cell>
          <cell r="E883">
            <v>440</v>
          </cell>
          <cell r="F883">
            <v>629494.80000000005</v>
          </cell>
        </row>
        <row r="884">
          <cell r="B884" t="str">
            <v>9203099</v>
          </cell>
          <cell r="E884">
            <v>130</v>
          </cell>
          <cell r="F884">
            <v>172936.4</v>
          </cell>
        </row>
        <row r="885">
          <cell r="B885" t="str">
            <v>9203098</v>
          </cell>
          <cell r="E885">
            <v>300</v>
          </cell>
          <cell r="F885">
            <v>410268</v>
          </cell>
        </row>
        <row r="886">
          <cell r="B886" t="str">
            <v>9203098</v>
          </cell>
          <cell r="E886">
            <v>220</v>
          </cell>
          <cell r="F886">
            <v>300328.59999999998</v>
          </cell>
        </row>
        <row r="887">
          <cell r="B887" t="str">
            <v>9203098</v>
          </cell>
          <cell r="E887">
            <v>440</v>
          </cell>
          <cell r="F887">
            <v>622340.4</v>
          </cell>
        </row>
        <row r="888">
          <cell r="B888" t="str">
            <v>9203098</v>
          </cell>
          <cell r="E888">
            <v>350</v>
          </cell>
          <cell r="F888">
            <v>506327.5</v>
          </cell>
        </row>
        <row r="889">
          <cell r="B889" t="str">
            <v>9203098</v>
          </cell>
          <cell r="E889">
            <v>160</v>
          </cell>
          <cell r="F889">
            <v>208385.6</v>
          </cell>
        </row>
        <row r="890">
          <cell r="B890" t="str">
            <v>9203099</v>
          </cell>
          <cell r="E890">
            <v>130</v>
          </cell>
          <cell r="F890">
            <v>179220.6</v>
          </cell>
        </row>
        <row r="891">
          <cell r="B891" t="str">
            <v>9203099</v>
          </cell>
          <cell r="E891">
            <v>260</v>
          </cell>
          <cell r="F891">
            <v>358659.6</v>
          </cell>
        </row>
        <row r="892">
          <cell r="B892" t="str">
            <v>9203098</v>
          </cell>
          <cell r="E892">
            <v>300</v>
          </cell>
          <cell r="F892">
            <v>405498</v>
          </cell>
        </row>
        <row r="893">
          <cell r="B893" t="str">
            <v>9203098</v>
          </cell>
          <cell r="E893">
            <v>440</v>
          </cell>
          <cell r="F893">
            <v>615186</v>
          </cell>
        </row>
        <row r="894">
          <cell r="B894" t="str">
            <v>9203099</v>
          </cell>
          <cell r="E894">
            <v>260</v>
          </cell>
          <cell r="F894">
            <v>354452.8</v>
          </cell>
        </row>
        <row r="895">
          <cell r="B895" t="str">
            <v>9203098</v>
          </cell>
          <cell r="E895">
            <v>300</v>
          </cell>
          <cell r="F895">
            <v>400509</v>
          </cell>
        </row>
        <row r="896">
          <cell r="B896" t="str">
            <v>9206119</v>
          </cell>
          <cell r="E896">
            <v>500</v>
          </cell>
          <cell r="F896">
            <v>2954545</v>
          </cell>
        </row>
        <row r="897">
          <cell r="B897" t="str">
            <v>9210236</v>
          </cell>
          <cell r="E897">
            <v>30</v>
          </cell>
          <cell r="F897">
            <v>242204.1</v>
          </cell>
        </row>
        <row r="898">
          <cell r="B898" t="str">
            <v>9205925</v>
          </cell>
          <cell r="E898">
            <v>1</v>
          </cell>
          <cell r="F898">
            <v>53.85</v>
          </cell>
        </row>
        <row r="899">
          <cell r="B899" t="str">
            <v>9205925</v>
          </cell>
          <cell r="E899">
            <v>4831</v>
          </cell>
          <cell r="F899">
            <v>190631.26</v>
          </cell>
        </row>
        <row r="900">
          <cell r="B900" t="str">
            <v>9210186</v>
          </cell>
          <cell r="E900">
            <v>14183</v>
          </cell>
          <cell r="F900">
            <v>1209100.75</v>
          </cell>
        </row>
        <row r="901">
          <cell r="B901" t="str">
            <v>9210186</v>
          </cell>
          <cell r="E901">
            <v>1</v>
          </cell>
          <cell r="F901">
            <v>100.18</v>
          </cell>
        </row>
        <row r="902">
          <cell r="B902" t="str">
            <v>9210418</v>
          </cell>
          <cell r="E902">
            <v>3383</v>
          </cell>
          <cell r="F902">
            <v>835127.38</v>
          </cell>
        </row>
        <row r="903">
          <cell r="B903" t="str">
            <v>9210418</v>
          </cell>
          <cell r="E903">
            <v>1</v>
          </cell>
          <cell r="F903">
            <v>2253.9299999999998</v>
          </cell>
        </row>
        <row r="904">
          <cell r="B904" t="str">
            <v>9208041</v>
          </cell>
          <cell r="E904">
            <v>200</v>
          </cell>
          <cell r="F904">
            <v>1300000</v>
          </cell>
        </row>
        <row r="905">
          <cell r="B905" t="str">
            <v>9205913</v>
          </cell>
          <cell r="E905">
            <v>1</v>
          </cell>
          <cell r="F905">
            <v>232.11</v>
          </cell>
        </row>
        <row r="906">
          <cell r="B906" t="str">
            <v>9205913</v>
          </cell>
          <cell r="E906">
            <v>5039</v>
          </cell>
          <cell r="F906">
            <v>1073810.8999999999</v>
          </cell>
        </row>
        <row r="907">
          <cell r="B907" t="str">
            <v>9311016</v>
          </cell>
          <cell r="E907">
            <v>8</v>
          </cell>
          <cell r="F907">
            <v>30462.400000000001</v>
          </cell>
        </row>
        <row r="908">
          <cell r="B908" t="str">
            <v>9310698</v>
          </cell>
          <cell r="E908">
            <v>2</v>
          </cell>
          <cell r="F908">
            <v>45012</v>
          </cell>
        </row>
        <row r="909">
          <cell r="B909" t="str">
            <v>9311035</v>
          </cell>
          <cell r="E909">
            <v>1</v>
          </cell>
          <cell r="F909">
            <v>8986.67</v>
          </cell>
        </row>
        <row r="910">
          <cell r="B910" t="str">
            <v>9310693</v>
          </cell>
          <cell r="E910">
            <v>3</v>
          </cell>
          <cell r="F910">
            <v>15290.01</v>
          </cell>
        </row>
        <row r="911">
          <cell r="B911" t="str">
            <v>9310696</v>
          </cell>
          <cell r="E911">
            <v>4</v>
          </cell>
          <cell r="F911">
            <v>116780</v>
          </cell>
        </row>
        <row r="912">
          <cell r="B912" t="str">
            <v>9210063</v>
          </cell>
          <cell r="E912">
            <v>90</v>
          </cell>
          <cell r="F912">
            <v>4500</v>
          </cell>
        </row>
        <row r="913">
          <cell r="B913" t="str">
            <v>9209068</v>
          </cell>
          <cell r="E913">
            <v>20</v>
          </cell>
          <cell r="F913">
            <v>2000</v>
          </cell>
        </row>
        <row r="914">
          <cell r="B914" t="str">
            <v>9209054</v>
          </cell>
          <cell r="E914">
            <v>20</v>
          </cell>
          <cell r="F914">
            <v>32000</v>
          </cell>
        </row>
        <row r="915">
          <cell r="B915" t="str">
            <v>9209056</v>
          </cell>
          <cell r="E915">
            <v>25</v>
          </cell>
          <cell r="F915">
            <v>10000</v>
          </cell>
        </row>
        <row r="916">
          <cell r="B916" t="str">
            <v>9209055</v>
          </cell>
          <cell r="E916">
            <v>1</v>
          </cell>
          <cell r="F916">
            <v>5000</v>
          </cell>
        </row>
        <row r="917">
          <cell r="B917" t="str">
            <v>9209054</v>
          </cell>
          <cell r="E917">
            <v>52.5</v>
          </cell>
          <cell r="F917">
            <v>78750</v>
          </cell>
        </row>
        <row r="918">
          <cell r="B918" t="str">
            <v>9210506</v>
          </cell>
          <cell r="E918">
            <v>185</v>
          </cell>
          <cell r="F918">
            <v>425500</v>
          </cell>
        </row>
        <row r="919">
          <cell r="B919" t="str">
            <v>9210462</v>
          </cell>
          <cell r="E919">
            <v>325</v>
          </cell>
          <cell r="F919">
            <v>162500</v>
          </cell>
        </row>
        <row r="920">
          <cell r="B920" t="str">
            <v>9311188</v>
          </cell>
          <cell r="E920">
            <v>810</v>
          </cell>
          <cell r="F920">
            <v>3260250</v>
          </cell>
        </row>
        <row r="921">
          <cell r="B921" t="str">
            <v>9210071</v>
          </cell>
          <cell r="E921">
            <v>225</v>
          </cell>
          <cell r="F921">
            <v>646875</v>
          </cell>
        </row>
        <row r="922">
          <cell r="B922" t="str">
            <v>9210099</v>
          </cell>
          <cell r="E922">
            <v>192</v>
          </cell>
          <cell r="F922">
            <v>96000</v>
          </cell>
        </row>
        <row r="923">
          <cell r="B923" t="str">
            <v>9311156</v>
          </cell>
          <cell r="E923">
            <v>690</v>
          </cell>
          <cell r="F923">
            <v>1587000</v>
          </cell>
        </row>
        <row r="924">
          <cell r="B924" t="str">
            <v>9210283</v>
          </cell>
          <cell r="E924">
            <v>60</v>
          </cell>
          <cell r="F924">
            <v>15000</v>
          </cell>
        </row>
        <row r="925">
          <cell r="B925" t="str">
            <v>9210100</v>
          </cell>
          <cell r="E925">
            <v>100</v>
          </cell>
          <cell r="F925">
            <v>20000</v>
          </cell>
        </row>
        <row r="926">
          <cell r="B926" t="str">
            <v>9210467</v>
          </cell>
          <cell r="E926">
            <v>250</v>
          </cell>
          <cell r="F926">
            <v>37500</v>
          </cell>
        </row>
        <row r="927">
          <cell r="B927" t="str">
            <v>9311192</v>
          </cell>
          <cell r="E927">
            <v>60</v>
          </cell>
          <cell r="F927">
            <v>210000</v>
          </cell>
        </row>
        <row r="928">
          <cell r="B928" t="str">
            <v>9210287</v>
          </cell>
          <cell r="E928">
            <v>340</v>
          </cell>
          <cell r="F928">
            <v>703800</v>
          </cell>
        </row>
        <row r="929">
          <cell r="B929" t="str">
            <v>9203073</v>
          </cell>
          <cell r="E929">
            <v>200</v>
          </cell>
          <cell r="F929">
            <v>360000</v>
          </cell>
        </row>
        <row r="930">
          <cell r="B930" t="str">
            <v>9203077</v>
          </cell>
          <cell r="E930">
            <v>20</v>
          </cell>
          <cell r="F930">
            <v>21000</v>
          </cell>
        </row>
        <row r="931">
          <cell r="B931" t="str">
            <v>9205818</v>
          </cell>
          <cell r="E931">
            <v>11300</v>
          </cell>
          <cell r="F931">
            <v>688283</v>
          </cell>
        </row>
        <row r="932">
          <cell r="B932" t="str">
            <v>9205817</v>
          </cell>
          <cell r="E932">
            <v>11470</v>
          </cell>
          <cell r="F932">
            <v>698637.7</v>
          </cell>
        </row>
        <row r="933">
          <cell r="B933" t="str">
            <v>9202728</v>
          </cell>
          <cell r="E933">
            <v>0.5</v>
          </cell>
          <cell r="F933">
            <v>11227.27</v>
          </cell>
        </row>
        <row r="934">
          <cell r="B934" t="str">
            <v>9209035</v>
          </cell>
          <cell r="E934">
            <v>29</v>
          </cell>
          <cell r="F934">
            <v>1610.95</v>
          </cell>
        </row>
        <row r="935">
          <cell r="B935" t="str">
            <v>9207019</v>
          </cell>
          <cell r="E935">
            <v>1</v>
          </cell>
          <cell r="F935">
            <v>45000</v>
          </cell>
        </row>
        <row r="936">
          <cell r="B936" t="str">
            <v>9209035</v>
          </cell>
          <cell r="E936">
            <v>1</v>
          </cell>
          <cell r="F936">
            <v>55.72</v>
          </cell>
        </row>
        <row r="937">
          <cell r="B937" t="str">
            <v>9310659</v>
          </cell>
          <cell r="E937">
            <v>2</v>
          </cell>
          <cell r="F937">
            <v>800</v>
          </cell>
        </row>
        <row r="938">
          <cell r="B938" t="str">
            <v>9207019</v>
          </cell>
          <cell r="E938">
            <v>1</v>
          </cell>
          <cell r="F938">
            <v>8000</v>
          </cell>
        </row>
        <row r="939">
          <cell r="B939" t="str">
            <v>9210559</v>
          </cell>
          <cell r="E939">
            <v>1</v>
          </cell>
          <cell r="F939">
            <v>8000</v>
          </cell>
        </row>
        <row r="940">
          <cell r="B940" t="str">
            <v>9209036</v>
          </cell>
          <cell r="E940">
            <v>1</v>
          </cell>
          <cell r="F940">
            <v>444.47</v>
          </cell>
        </row>
        <row r="941">
          <cell r="B941" t="str">
            <v>9201735</v>
          </cell>
          <cell r="E941">
            <v>8</v>
          </cell>
          <cell r="F941">
            <v>1200</v>
          </cell>
        </row>
        <row r="942">
          <cell r="B942" t="str">
            <v>9210323</v>
          </cell>
          <cell r="E942">
            <v>10</v>
          </cell>
          <cell r="F942">
            <v>18000</v>
          </cell>
        </row>
        <row r="943">
          <cell r="B943" t="str">
            <v>9210128</v>
          </cell>
          <cell r="E943">
            <v>1</v>
          </cell>
          <cell r="F943">
            <v>10000</v>
          </cell>
        </row>
        <row r="944">
          <cell r="B944" t="str">
            <v>9210559</v>
          </cell>
          <cell r="E944">
            <v>2</v>
          </cell>
          <cell r="F944">
            <v>34000</v>
          </cell>
        </row>
        <row r="945">
          <cell r="B945" t="str">
            <v>9310557</v>
          </cell>
          <cell r="E945">
            <v>6</v>
          </cell>
          <cell r="F945">
            <v>66000</v>
          </cell>
        </row>
        <row r="946">
          <cell r="B946" t="str">
            <v>9210604</v>
          </cell>
          <cell r="E946">
            <v>1</v>
          </cell>
          <cell r="F946">
            <v>6000</v>
          </cell>
        </row>
        <row r="947">
          <cell r="B947" t="str">
            <v>9210609</v>
          </cell>
          <cell r="E947">
            <v>1.5</v>
          </cell>
          <cell r="F947">
            <v>975</v>
          </cell>
        </row>
        <row r="948">
          <cell r="B948" t="str">
            <v>9311048</v>
          </cell>
          <cell r="E948">
            <v>4</v>
          </cell>
          <cell r="F948">
            <v>20000</v>
          </cell>
        </row>
        <row r="949">
          <cell r="B949" t="str">
            <v>9209034</v>
          </cell>
          <cell r="E949">
            <v>1</v>
          </cell>
          <cell r="F949">
            <v>5000</v>
          </cell>
        </row>
        <row r="950">
          <cell r="B950" t="str">
            <v>9210559</v>
          </cell>
          <cell r="E950">
            <v>2</v>
          </cell>
          <cell r="F950">
            <v>32000</v>
          </cell>
        </row>
        <row r="951">
          <cell r="B951" t="str">
            <v>9207019</v>
          </cell>
          <cell r="E951">
            <v>2</v>
          </cell>
          <cell r="F951">
            <v>50000</v>
          </cell>
        </row>
        <row r="952">
          <cell r="B952" t="str">
            <v>9210367</v>
          </cell>
          <cell r="E952">
            <v>4</v>
          </cell>
          <cell r="F952">
            <v>1400</v>
          </cell>
        </row>
        <row r="953">
          <cell r="B953" t="str">
            <v>9209034</v>
          </cell>
          <cell r="E953">
            <v>1</v>
          </cell>
          <cell r="F953">
            <v>3000</v>
          </cell>
        </row>
        <row r="954">
          <cell r="B954" t="str">
            <v>9209036</v>
          </cell>
          <cell r="E954">
            <v>7</v>
          </cell>
          <cell r="F954">
            <v>3111.08</v>
          </cell>
        </row>
        <row r="955">
          <cell r="B955" t="str">
            <v>9220006</v>
          </cell>
          <cell r="E955">
            <v>16</v>
          </cell>
          <cell r="F955">
            <v>22691.84</v>
          </cell>
        </row>
        <row r="956">
          <cell r="B956" t="str">
            <v>9220003</v>
          </cell>
          <cell r="E956">
            <v>14</v>
          </cell>
          <cell r="F956">
            <v>66184.44</v>
          </cell>
        </row>
        <row r="957">
          <cell r="B957" t="str">
            <v>9220004</v>
          </cell>
          <cell r="E957">
            <v>5</v>
          </cell>
          <cell r="F957">
            <v>47274.65</v>
          </cell>
        </row>
        <row r="958">
          <cell r="B958" t="str">
            <v>9311004</v>
          </cell>
          <cell r="E958">
            <v>100</v>
          </cell>
          <cell r="F958">
            <v>23637</v>
          </cell>
        </row>
        <row r="959">
          <cell r="B959" t="str">
            <v>9209099</v>
          </cell>
          <cell r="E959">
            <v>2</v>
          </cell>
          <cell r="F959">
            <v>8509.44</v>
          </cell>
        </row>
        <row r="960">
          <cell r="B960" t="str">
            <v>9310678</v>
          </cell>
          <cell r="E960">
            <v>100</v>
          </cell>
          <cell r="F960">
            <v>16546</v>
          </cell>
        </row>
        <row r="961">
          <cell r="B961" t="str">
            <v>9210246</v>
          </cell>
          <cell r="E961">
            <v>5</v>
          </cell>
          <cell r="F961">
            <v>23637.3</v>
          </cell>
        </row>
        <row r="962">
          <cell r="B962" t="str">
            <v>9210714</v>
          </cell>
          <cell r="E962">
            <v>8</v>
          </cell>
          <cell r="F962">
            <v>189098.48</v>
          </cell>
        </row>
        <row r="963">
          <cell r="B963" t="str">
            <v>9310660</v>
          </cell>
          <cell r="E963">
            <v>100</v>
          </cell>
          <cell r="F963">
            <v>23638</v>
          </cell>
        </row>
        <row r="964">
          <cell r="B964" t="str">
            <v>9220007</v>
          </cell>
          <cell r="E964">
            <v>2</v>
          </cell>
          <cell r="F964">
            <v>33092.239999999998</v>
          </cell>
        </row>
        <row r="965">
          <cell r="B965" t="str">
            <v>93102125</v>
          </cell>
          <cell r="E965">
            <v>10</v>
          </cell>
          <cell r="F965">
            <v>66184.5</v>
          </cell>
        </row>
        <row r="966">
          <cell r="B966" t="str">
            <v>9210261</v>
          </cell>
          <cell r="E966">
            <v>3</v>
          </cell>
          <cell r="F966">
            <v>28364.79</v>
          </cell>
        </row>
        <row r="967">
          <cell r="B967" t="str">
            <v>9203074</v>
          </cell>
          <cell r="E967">
            <v>20</v>
          </cell>
          <cell r="F967">
            <v>170188.6</v>
          </cell>
        </row>
        <row r="968">
          <cell r="B968" t="str">
            <v>9210357</v>
          </cell>
          <cell r="E968">
            <v>6</v>
          </cell>
          <cell r="F968">
            <v>113459.1</v>
          </cell>
        </row>
        <row r="969">
          <cell r="B969" t="str">
            <v>9311183</v>
          </cell>
          <cell r="E969">
            <v>10</v>
          </cell>
          <cell r="F969">
            <v>54365.9</v>
          </cell>
        </row>
        <row r="970">
          <cell r="B970" t="str">
            <v>9220005</v>
          </cell>
          <cell r="E970">
            <v>10</v>
          </cell>
          <cell r="F970">
            <v>94549.3</v>
          </cell>
        </row>
        <row r="971">
          <cell r="B971" t="str">
            <v>9220008</v>
          </cell>
          <cell r="E971">
            <v>20</v>
          </cell>
          <cell r="F971">
            <v>165461.20000000001</v>
          </cell>
        </row>
        <row r="972">
          <cell r="B972" t="str">
            <v>9210444</v>
          </cell>
          <cell r="E972">
            <v>30</v>
          </cell>
          <cell r="F972">
            <v>184371</v>
          </cell>
        </row>
        <row r="973">
          <cell r="B973" t="str">
            <v>9210135</v>
          </cell>
          <cell r="E973">
            <v>10</v>
          </cell>
          <cell r="F973">
            <v>141823.9</v>
          </cell>
        </row>
        <row r="974">
          <cell r="B974" t="str">
            <v>9220002</v>
          </cell>
          <cell r="E974">
            <v>5</v>
          </cell>
          <cell r="F974">
            <v>53183.95</v>
          </cell>
        </row>
        <row r="975">
          <cell r="B975" t="str">
            <v>9311033</v>
          </cell>
          <cell r="E975">
            <v>6000</v>
          </cell>
          <cell r="F975">
            <v>113400</v>
          </cell>
        </row>
        <row r="976">
          <cell r="B976" t="str">
            <v>9220001</v>
          </cell>
          <cell r="E976">
            <v>17</v>
          </cell>
          <cell r="F976">
            <v>100458.61</v>
          </cell>
        </row>
        <row r="977">
          <cell r="B977" t="str">
            <v>9210334</v>
          </cell>
          <cell r="E977">
            <v>4</v>
          </cell>
          <cell r="F977">
            <v>33092.239999999998</v>
          </cell>
        </row>
        <row r="978">
          <cell r="B978" t="str">
            <v>9220005</v>
          </cell>
          <cell r="E978">
            <v>3</v>
          </cell>
          <cell r="F978">
            <v>31910.37</v>
          </cell>
        </row>
        <row r="979">
          <cell r="B979" t="str">
            <v>9311039</v>
          </cell>
          <cell r="E979">
            <v>3</v>
          </cell>
          <cell r="F979">
            <v>10636.8</v>
          </cell>
        </row>
        <row r="980">
          <cell r="B980" t="str">
            <v>9310544</v>
          </cell>
          <cell r="E980">
            <v>12</v>
          </cell>
          <cell r="F980">
            <v>99276.72</v>
          </cell>
        </row>
        <row r="981">
          <cell r="B981" t="str">
            <v>9220007</v>
          </cell>
          <cell r="E981">
            <v>2</v>
          </cell>
          <cell r="F981">
            <v>28362.78</v>
          </cell>
        </row>
        <row r="982">
          <cell r="B982" t="str">
            <v>9311042</v>
          </cell>
          <cell r="E982">
            <v>12</v>
          </cell>
          <cell r="F982">
            <v>113459.16</v>
          </cell>
        </row>
        <row r="983">
          <cell r="B983" t="str">
            <v>9220007</v>
          </cell>
          <cell r="E983">
            <v>3</v>
          </cell>
          <cell r="F983">
            <v>60275.13</v>
          </cell>
        </row>
        <row r="984">
          <cell r="B984" t="str">
            <v>9210438</v>
          </cell>
          <cell r="E984">
            <v>20</v>
          </cell>
          <cell r="F984">
            <v>132369</v>
          </cell>
        </row>
        <row r="985">
          <cell r="B985" t="str">
            <v>9310686</v>
          </cell>
          <cell r="E985">
            <v>4.4000000000000004</v>
          </cell>
          <cell r="F985">
            <v>41601.692000000003</v>
          </cell>
        </row>
        <row r="986">
          <cell r="B986" t="str">
            <v>9220007</v>
          </cell>
          <cell r="E986">
            <v>1</v>
          </cell>
          <cell r="F986">
            <v>17798.650000000001</v>
          </cell>
        </row>
        <row r="987">
          <cell r="B987" t="str">
            <v>9311033</v>
          </cell>
          <cell r="E987">
            <v>1000</v>
          </cell>
          <cell r="F987">
            <v>18900</v>
          </cell>
        </row>
        <row r="988">
          <cell r="B988" t="str">
            <v>9206116</v>
          </cell>
          <cell r="E988">
            <v>19</v>
          </cell>
          <cell r="F988">
            <v>49227.67</v>
          </cell>
        </row>
        <row r="989">
          <cell r="B989" t="str">
            <v>9206116</v>
          </cell>
          <cell r="E989">
            <v>1</v>
          </cell>
          <cell r="F989">
            <v>2590.9699999999998</v>
          </cell>
        </row>
        <row r="991">
          <cell r="B991" t="str">
            <v>9208037</v>
          </cell>
          <cell r="E991">
            <v>20000</v>
          </cell>
          <cell r="F991">
            <v>425000</v>
          </cell>
        </row>
        <row r="992">
          <cell r="B992" t="str">
            <v>9202727</v>
          </cell>
          <cell r="E992">
            <v>48</v>
          </cell>
          <cell r="F992">
            <v>4785955.2</v>
          </cell>
        </row>
        <row r="993">
          <cell r="B993" t="str">
            <v>9311164</v>
          </cell>
          <cell r="E993">
            <v>50</v>
          </cell>
          <cell r="F993">
            <v>1819400</v>
          </cell>
        </row>
        <row r="994">
          <cell r="B994" t="str">
            <v>9201740</v>
          </cell>
          <cell r="E994">
            <v>3699</v>
          </cell>
          <cell r="F994">
            <v>308533.59000000003</v>
          </cell>
        </row>
        <row r="995">
          <cell r="B995" t="str">
            <v>9210280</v>
          </cell>
          <cell r="E995">
            <v>13</v>
          </cell>
          <cell r="F995">
            <v>6081.14</v>
          </cell>
        </row>
        <row r="996">
          <cell r="B996" t="str">
            <v>9201607</v>
          </cell>
          <cell r="E996">
            <v>1700</v>
          </cell>
          <cell r="F996">
            <v>121533</v>
          </cell>
        </row>
        <row r="997">
          <cell r="B997" t="str">
            <v>9201740</v>
          </cell>
          <cell r="E997">
            <v>1</v>
          </cell>
          <cell r="F997">
            <v>65.37</v>
          </cell>
        </row>
        <row r="998">
          <cell r="B998" t="str">
            <v>9201740</v>
          </cell>
          <cell r="E998">
            <v>700</v>
          </cell>
          <cell r="F998">
            <v>75068</v>
          </cell>
        </row>
        <row r="999">
          <cell r="B999" t="str">
            <v>9205030</v>
          </cell>
          <cell r="E999">
            <v>2</v>
          </cell>
          <cell r="F999">
            <v>14033.34</v>
          </cell>
        </row>
        <row r="1000">
          <cell r="B1000" t="str">
            <v>9210036</v>
          </cell>
          <cell r="E1000">
            <v>999</v>
          </cell>
          <cell r="F1000">
            <v>317861.82</v>
          </cell>
        </row>
        <row r="1001">
          <cell r="B1001" t="str">
            <v>9210036</v>
          </cell>
          <cell r="E1001">
            <v>1</v>
          </cell>
          <cell r="F1001">
            <v>320</v>
          </cell>
        </row>
        <row r="1002">
          <cell r="B1002" t="str">
            <v>9206116</v>
          </cell>
          <cell r="E1002">
            <v>299</v>
          </cell>
          <cell r="F1002">
            <v>665953.73</v>
          </cell>
        </row>
        <row r="1003">
          <cell r="B1003" t="str">
            <v>9206116</v>
          </cell>
          <cell r="E1003">
            <v>1</v>
          </cell>
          <cell r="F1003">
            <v>2228.09</v>
          </cell>
        </row>
        <row r="1004">
          <cell r="B1004" t="str">
            <v>9205818</v>
          </cell>
          <cell r="E1004">
            <v>14900</v>
          </cell>
          <cell r="F1004">
            <v>907559</v>
          </cell>
        </row>
        <row r="1005">
          <cell r="B1005" t="str">
            <v>9205817</v>
          </cell>
          <cell r="E1005">
            <v>15111</v>
          </cell>
          <cell r="F1005">
            <v>920411.01</v>
          </cell>
        </row>
        <row r="1006">
          <cell r="B1006" t="str">
            <v>9203100</v>
          </cell>
          <cell r="E1006">
            <v>586</v>
          </cell>
          <cell r="F1006">
            <v>1031617.84</v>
          </cell>
        </row>
        <row r="1007">
          <cell r="B1007" t="str">
            <v>9203100</v>
          </cell>
          <cell r="E1007">
            <v>586</v>
          </cell>
          <cell r="F1007">
            <v>1003144.1</v>
          </cell>
        </row>
        <row r="1008">
          <cell r="B1008" t="str">
            <v>9203097</v>
          </cell>
          <cell r="E1008">
            <v>351</v>
          </cell>
          <cell r="F1008">
            <v>583804.26</v>
          </cell>
        </row>
        <row r="1009">
          <cell r="B1009" t="str">
            <v>9203097</v>
          </cell>
          <cell r="E1009">
            <v>348</v>
          </cell>
          <cell r="F1009">
            <v>578814.48</v>
          </cell>
        </row>
        <row r="1010">
          <cell r="B1010" t="str">
            <v>9203097</v>
          </cell>
          <cell r="E1010">
            <v>351</v>
          </cell>
          <cell r="F1010">
            <v>569848.5</v>
          </cell>
        </row>
        <row r="1011">
          <cell r="B1011" t="str">
            <v>9203100</v>
          </cell>
          <cell r="E1011">
            <v>586</v>
          </cell>
          <cell r="F1011">
            <v>990199.36</v>
          </cell>
        </row>
        <row r="1012">
          <cell r="B1012" t="str">
            <v>9203097</v>
          </cell>
          <cell r="E1012">
            <v>347</v>
          </cell>
          <cell r="F1012">
            <v>559520.15</v>
          </cell>
        </row>
        <row r="1013">
          <cell r="B1013" t="str">
            <v>9203097</v>
          </cell>
          <cell r="E1013">
            <v>366</v>
          </cell>
          <cell r="F1013">
            <v>605517.72</v>
          </cell>
        </row>
        <row r="1014">
          <cell r="B1014" t="str">
            <v>9203100</v>
          </cell>
          <cell r="E1014">
            <v>586</v>
          </cell>
          <cell r="F1014">
            <v>1018673.1</v>
          </cell>
        </row>
        <row r="1015">
          <cell r="B1015" t="str">
            <v>9203100</v>
          </cell>
          <cell r="E1015">
            <v>586</v>
          </cell>
          <cell r="F1015">
            <v>1008312.62</v>
          </cell>
        </row>
        <row r="1016">
          <cell r="B1016" t="str">
            <v>9203097</v>
          </cell>
          <cell r="E1016">
            <v>370</v>
          </cell>
          <cell r="F1016">
            <v>603962.1</v>
          </cell>
        </row>
        <row r="1017">
          <cell r="B1017" t="str">
            <v>9203097</v>
          </cell>
          <cell r="E1017">
            <v>351</v>
          </cell>
          <cell r="F1017">
            <v>580701.42000000004</v>
          </cell>
        </row>
        <row r="1018">
          <cell r="B1018" t="str">
            <v>9203100</v>
          </cell>
          <cell r="E1018">
            <v>1</v>
          </cell>
          <cell r="F1018">
            <v>1784.62</v>
          </cell>
        </row>
        <row r="1019">
          <cell r="B1019" t="str">
            <v>9203100</v>
          </cell>
          <cell r="E1019">
            <v>585</v>
          </cell>
          <cell r="F1019">
            <v>1033735.95</v>
          </cell>
        </row>
        <row r="1020">
          <cell r="B1020" t="str">
            <v>9207020</v>
          </cell>
          <cell r="E1020">
            <v>1</v>
          </cell>
          <cell r="F1020">
            <v>226.57</v>
          </cell>
        </row>
        <row r="1021">
          <cell r="B1021" t="str">
            <v>9310652</v>
          </cell>
          <cell r="E1021">
            <v>324</v>
          </cell>
          <cell r="F1021">
            <v>1724907.96</v>
          </cell>
        </row>
        <row r="1022">
          <cell r="B1022" t="str">
            <v>9207020</v>
          </cell>
          <cell r="E1022">
            <v>49999</v>
          </cell>
          <cell r="F1022">
            <v>3726425.47</v>
          </cell>
        </row>
        <row r="1023">
          <cell r="B1023" t="str">
            <v>9210120</v>
          </cell>
          <cell r="E1023">
            <v>150</v>
          </cell>
          <cell r="F1023">
            <v>210474</v>
          </cell>
        </row>
        <row r="1024">
          <cell r="B1024" t="str">
            <v>9310547</v>
          </cell>
          <cell r="E1024">
            <v>3888</v>
          </cell>
          <cell r="F1024">
            <v>203342.4</v>
          </cell>
        </row>
        <row r="1025">
          <cell r="B1025" t="str">
            <v>9310547</v>
          </cell>
          <cell r="E1025">
            <v>1</v>
          </cell>
          <cell r="F1025">
            <v>82.77</v>
          </cell>
        </row>
        <row r="1026">
          <cell r="B1026" t="str">
            <v>9310547</v>
          </cell>
          <cell r="E1026">
            <v>1223</v>
          </cell>
          <cell r="F1026">
            <v>112051.26</v>
          </cell>
        </row>
        <row r="1027">
          <cell r="B1027" t="str">
            <v>9210418</v>
          </cell>
          <cell r="E1027">
            <v>504</v>
          </cell>
          <cell r="F1027">
            <v>83527.92</v>
          </cell>
        </row>
        <row r="1028">
          <cell r="B1028" t="str">
            <v>9311160</v>
          </cell>
          <cell r="E1028">
            <v>240</v>
          </cell>
          <cell r="F1028">
            <v>840000</v>
          </cell>
        </row>
        <row r="1029">
          <cell r="B1029" t="str">
            <v>9311197</v>
          </cell>
          <cell r="E1029">
            <v>420</v>
          </cell>
          <cell r="F1029">
            <v>1690500</v>
          </cell>
        </row>
        <row r="1030">
          <cell r="B1030" t="str">
            <v>9311150</v>
          </cell>
          <cell r="E1030">
            <v>76</v>
          </cell>
          <cell r="F1030">
            <v>266000</v>
          </cell>
        </row>
        <row r="1031">
          <cell r="B1031" t="str">
            <v>9311171</v>
          </cell>
          <cell r="E1031">
            <v>276</v>
          </cell>
          <cell r="F1031">
            <v>634800</v>
          </cell>
        </row>
        <row r="1032">
          <cell r="B1032" t="str">
            <v>9210068</v>
          </cell>
          <cell r="E1032">
            <v>460</v>
          </cell>
          <cell r="F1032">
            <v>1472000</v>
          </cell>
        </row>
        <row r="1033">
          <cell r="B1033" t="str">
            <v>9210136</v>
          </cell>
          <cell r="E1033">
            <v>0</v>
          </cell>
          <cell r="F1033">
            <v>0</v>
          </cell>
        </row>
        <row r="1034">
          <cell r="B1034" t="str">
            <v>3210350</v>
          </cell>
          <cell r="E1034">
            <v>5</v>
          </cell>
          <cell r="F1034">
            <v>25000</v>
          </cell>
        </row>
        <row r="1035">
          <cell r="B1035" t="str">
            <v>9210663</v>
          </cell>
          <cell r="E1035">
            <v>15.3</v>
          </cell>
          <cell r="F1035">
            <v>27540</v>
          </cell>
        </row>
        <row r="1036">
          <cell r="B1036" t="str">
            <v>9210113</v>
          </cell>
          <cell r="E1036">
            <v>10</v>
          </cell>
          <cell r="F1036">
            <v>86000</v>
          </cell>
        </row>
        <row r="1037">
          <cell r="B1037" t="str">
            <v>9311166</v>
          </cell>
          <cell r="E1037">
            <v>420</v>
          </cell>
          <cell r="F1037">
            <v>1470000</v>
          </cell>
        </row>
        <row r="1038">
          <cell r="B1038" t="str">
            <v>9210615</v>
          </cell>
          <cell r="E1038">
            <v>2100</v>
          </cell>
          <cell r="F1038">
            <v>840000</v>
          </cell>
        </row>
        <row r="1039">
          <cell r="B1039" t="str">
            <v>9210708</v>
          </cell>
          <cell r="E1039">
            <v>50</v>
          </cell>
          <cell r="F1039">
            <v>140000</v>
          </cell>
        </row>
        <row r="1040">
          <cell r="B1040" t="str">
            <v>9311239</v>
          </cell>
          <cell r="E1040">
            <v>50</v>
          </cell>
          <cell r="F1040">
            <v>175000</v>
          </cell>
        </row>
        <row r="1041">
          <cell r="B1041" t="str">
            <v>9210492</v>
          </cell>
          <cell r="E1041">
            <v>50</v>
          </cell>
          <cell r="F1041">
            <v>90000</v>
          </cell>
        </row>
        <row r="1042">
          <cell r="B1042" t="str">
            <v>9210494</v>
          </cell>
          <cell r="E1042">
            <v>600</v>
          </cell>
          <cell r="F1042">
            <v>1200000</v>
          </cell>
        </row>
        <row r="1043">
          <cell r="B1043" t="str">
            <v>9311206</v>
          </cell>
          <cell r="E1043">
            <v>1</v>
          </cell>
          <cell r="F1043">
            <v>2500</v>
          </cell>
        </row>
        <row r="1044">
          <cell r="B1044" t="str">
            <v>9310554</v>
          </cell>
          <cell r="E1044">
            <v>4</v>
          </cell>
          <cell r="F1044">
            <v>10000</v>
          </cell>
        </row>
        <row r="1045">
          <cell r="B1045" t="str">
            <v>9311181</v>
          </cell>
          <cell r="E1045">
            <v>15</v>
          </cell>
          <cell r="F1045">
            <v>10500</v>
          </cell>
        </row>
        <row r="1046">
          <cell r="B1046" t="str">
            <v>9210444</v>
          </cell>
          <cell r="E1046">
            <v>1</v>
          </cell>
          <cell r="F1046">
            <v>19300</v>
          </cell>
        </row>
        <row r="1047">
          <cell r="B1047" t="str">
            <v>9210681</v>
          </cell>
          <cell r="E1047">
            <v>2.6</v>
          </cell>
          <cell r="F1047">
            <v>39000</v>
          </cell>
        </row>
        <row r="1048">
          <cell r="B1048" t="str">
            <v>9210615</v>
          </cell>
          <cell r="E1048">
            <v>60</v>
          </cell>
          <cell r="F1048">
            <v>24000</v>
          </cell>
        </row>
        <row r="1049">
          <cell r="B1049" t="str">
            <v>9210409</v>
          </cell>
          <cell r="E1049">
            <v>46</v>
          </cell>
          <cell r="F1049">
            <v>18400</v>
          </cell>
        </row>
        <row r="1050">
          <cell r="B1050" t="str">
            <v>9311185</v>
          </cell>
          <cell r="E1050">
            <v>18</v>
          </cell>
          <cell r="F1050">
            <v>11700</v>
          </cell>
        </row>
        <row r="1051">
          <cell r="B1051" t="str">
            <v>9201606</v>
          </cell>
          <cell r="E1051">
            <v>50</v>
          </cell>
          <cell r="F1051">
            <v>17500</v>
          </cell>
        </row>
        <row r="1052">
          <cell r="B1052" t="str">
            <v>9210136</v>
          </cell>
          <cell r="E1052">
            <v>5</v>
          </cell>
          <cell r="F1052">
            <v>1750</v>
          </cell>
        </row>
        <row r="1053">
          <cell r="B1053" t="str">
            <v>9210458</v>
          </cell>
          <cell r="E1053">
            <v>2.5</v>
          </cell>
          <cell r="F1053">
            <v>8750</v>
          </cell>
        </row>
        <row r="1054">
          <cell r="B1054" t="str">
            <v>9210342</v>
          </cell>
          <cell r="E1054">
            <v>8</v>
          </cell>
          <cell r="F1054">
            <v>6400</v>
          </cell>
        </row>
        <row r="1055">
          <cell r="B1055" t="str">
            <v>9310554</v>
          </cell>
          <cell r="E1055">
            <v>2</v>
          </cell>
          <cell r="F1055">
            <v>5000</v>
          </cell>
        </row>
        <row r="1056">
          <cell r="B1056" t="str">
            <v>9311184</v>
          </cell>
          <cell r="E1056">
            <v>50</v>
          </cell>
          <cell r="F1056">
            <v>35000</v>
          </cell>
        </row>
        <row r="1057">
          <cell r="B1057" t="str">
            <v>9210164</v>
          </cell>
          <cell r="E1057">
            <v>70</v>
          </cell>
          <cell r="F1057">
            <v>28000</v>
          </cell>
        </row>
        <row r="1058">
          <cell r="B1058" t="str">
            <v>9310686</v>
          </cell>
          <cell r="E1058">
            <v>1</v>
          </cell>
          <cell r="F1058">
            <v>35000</v>
          </cell>
        </row>
        <row r="1059">
          <cell r="B1059" t="str">
            <v>9210343</v>
          </cell>
          <cell r="E1059">
            <v>4</v>
          </cell>
          <cell r="F1059">
            <v>15200</v>
          </cell>
        </row>
        <row r="1060">
          <cell r="B1060" t="str">
            <v>9310554</v>
          </cell>
          <cell r="E1060">
            <v>4</v>
          </cell>
          <cell r="F1060">
            <v>10000</v>
          </cell>
        </row>
        <row r="1061">
          <cell r="B1061" t="str">
            <v>9210323</v>
          </cell>
          <cell r="E1061">
            <v>10</v>
          </cell>
          <cell r="F1061">
            <v>30000</v>
          </cell>
        </row>
        <row r="1062">
          <cell r="B1062" t="str">
            <v>9210660</v>
          </cell>
          <cell r="E1062">
            <v>39</v>
          </cell>
          <cell r="F1062">
            <v>38133.42</v>
          </cell>
        </row>
        <row r="1063">
          <cell r="B1063" t="str">
            <v>9210660</v>
          </cell>
          <cell r="E1063">
            <v>1</v>
          </cell>
          <cell r="F1063">
            <v>977.69</v>
          </cell>
        </row>
        <row r="1065">
          <cell r="B1065" t="str">
            <v>9201303</v>
          </cell>
          <cell r="E1065">
            <v>130</v>
          </cell>
        </row>
        <row r="1066">
          <cell r="B1066" t="str">
            <v>9201547</v>
          </cell>
          <cell r="E1066">
            <v>185</v>
          </cell>
        </row>
        <row r="1067">
          <cell r="B1067" t="str">
            <v>9201547</v>
          </cell>
          <cell r="E1067">
            <v>300</v>
          </cell>
        </row>
        <row r="1068">
          <cell r="B1068" t="str">
            <v>9201547</v>
          </cell>
          <cell r="E1068">
            <v>150</v>
          </cell>
        </row>
        <row r="1069">
          <cell r="B1069" t="str">
            <v>9201547</v>
          </cell>
          <cell r="E1069">
            <v>100</v>
          </cell>
        </row>
        <row r="1070">
          <cell r="B1070" t="str">
            <v>9201547</v>
          </cell>
          <cell r="E1070">
            <v>100</v>
          </cell>
        </row>
        <row r="1071">
          <cell r="B1071" t="str">
            <v>9201729</v>
          </cell>
          <cell r="E1071">
            <v>74</v>
          </cell>
        </row>
        <row r="1072">
          <cell r="B1072" t="str">
            <v>9201729</v>
          </cell>
          <cell r="E1072">
            <v>1926</v>
          </cell>
        </row>
        <row r="1073">
          <cell r="B1073" t="str">
            <v>9201729</v>
          </cell>
          <cell r="E1073">
            <v>163</v>
          </cell>
        </row>
        <row r="1074">
          <cell r="B1074" t="str">
            <v>9201729</v>
          </cell>
          <cell r="E1074">
            <v>87</v>
          </cell>
        </row>
        <row r="1075">
          <cell r="B1075" t="str">
            <v>9201734</v>
          </cell>
          <cell r="E1075">
            <v>806</v>
          </cell>
        </row>
        <row r="1076">
          <cell r="B1076" t="str">
            <v>9201735</v>
          </cell>
          <cell r="E1076">
            <v>638</v>
          </cell>
        </row>
        <row r="1077">
          <cell r="B1077" t="str">
            <v>9202111</v>
          </cell>
          <cell r="E1077">
            <v>17</v>
          </cell>
        </row>
        <row r="1078">
          <cell r="B1078" t="str">
            <v>9203028</v>
          </cell>
          <cell r="E1078">
            <v>3509</v>
          </cell>
        </row>
        <row r="1079">
          <cell r="B1079" t="str">
            <v>9203028</v>
          </cell>
          <cell r="E1079">
            <v>1</v>
          </cell>
        </row>
        <row r="1080">
          <cell r="B1080" t="str">
            <v>9203029</v>
          </cell>
          <cell r="E1080">
            <v>30</v>
          </cell>
        </row>
        <row r="1081">
          <cell r="B1081" t="str">
            <v>9203063</v>
          </cell>
          <cell r="E1081">
            <v>1</v>
          </cell>
        </row>
        <row r="1082">
          <cell r="B1082" t="str">
            <v>9203063</v>
          </cell>
          <cell r="E1082">
            <v>299</v>
          </cell>
        </row>
        <row r="1083">
          <cell r="B1083" t="str">
            <v>9203993</v>
          </cell>
          <cell r="E1083">
            <v>2000</v>
          </cell>
        </row>
        <row r="1084">
          <cell r="B1084" t="str">
            <v>9204001</v>
          </cell>
          <cell r="E1084">
            <v>9999</v>
          </cell>
        </row>
        <row r="1085">
          <cell r="B1085" t="str">
            <v>9204001</v>
          </cell>
          <cell r="E1085">
            <v>1</v>
          </cell>
        </row>
        <row r="1086">
          <cell r="B1086" t="str">
            <v>9205817</v>
          </cell>
          <cell r="E1086">
            <v>3419</v>
          </cell>
        </row>
        <row r="1087">
          <cell r="B1087" t="str">
            <v>9205817</v>
          </cell>
          <cell r="E1087">
            <v>44626</v>
          </cell>
        </row>
        <row r="1088">
          <cell r="B1088" t="str">
            <v>9205819</v>
          </cell>
          <cell r="E1088">
            <v>10000</v>
          </cell>
        </row>
        <row r="1089">
          <cell r="B1089" t="str">
            <v>9205820</v>
          </cell>
          <cell r="E1089">
            <v>10000</v>
          </cell>
        </row>
        <row r="1090">
          <cell r="B1090" t="str">
            <v>9205924</v>
          </cell>
          <cell r="E1090">
            <v>15</v>
          </cell>
        </row>
        <row r="1091">
          <cell r="B1091" t="str">
            <v>9205924</v>
          </cell>
          <cell r="E1091">
            <v>25</v>
          </cell>
        </row>
        <row r="1092">
          <cell r="B1092" t="str">
            <v>9207016</v>
          </cell>
          <cell r="E1092">
            <v>10000</v>
          </cell>
        </row>
        <row r="1093">
          <cell r="B1093" t="str">
            <v>9207017</v>
          </cell>
          <cell r="E1093">
            <v>1</v>
          </cell>
        </row>
        <row r="1094">
          <cell r="B1094" t="str">
            <v>9207017</v>
          </cell>
          <cell r="E1094">
            <v>9999</v>
          </cell>
        </row>
        <row r="1095">
          <cell r="B1095" t="str">
            <v>9207018</v>
          </cell>
          <cell r="E1095">
            <v>10000</v>
          </cell>
        </row>
        <row r="1096">
          <cell r="B1096" t="str">
            <v>9207020</v>
          </cell>
          <cell r="E1096">
            <v>99999</v>
          </cell>
        </row>
        <row r="1097">
          <cell r="B1097" t="str">
            <v>9207020</v>
          </cell>
          <cell r="E1097">
            <v>1</v>
          </cell>
        </row>
        <row r="1098">
          <cell r="B1098" t="str">
            <v>9207032</v>
          </cell>
          <cell r="E1098">
            <v>2000</v>
          </cell>
        </row>
        <row r="1099">
          <cell r="B1099" t="str">
            <v>9207033</v>
          </cell>
          <cell r="E1099">
            <v>1999</v>
          </cell>
        </row>
        <row r="1100">
          <cell r="B1100" t="str">
            <v>9207033</v>
          </cell>
          <cell r="E1100">
            <v>1</v>
          </cell>
        </row>
        <row r="1101">
          <cell r="B1101" t="str">
            <v>9208002</v>
          </cell>
          <cell r="E1101">
            <v>5000</v>
          </cell>
        </row>
        <row r="1102">
          <cell r="B1102" t="str">
            <v>9208003</v>
          </cell>
          <cell r="E1102">
            <v>5000</v>
          </cell>
        </row>
        <row r="1103">
          <cell r="B1103" t="str">
            <v>9208005</v>
          </cell>
          <cell r="E1103">
            <v>1</v>
          </cell>
        </row>
        <row r="1104">
          <cell r="B1104" t="str">
            <v>9208005</v>
          </cell>
          <cell r="E1104">
            <v>13999</v>
          </cell>
        </row>
        <row r="1105">
          <cell r="B1105" t="str">
            <v>9208017</v>
          </cell>
          <cell r="E1105">
            <v>5000</v>
          </cell>
        </row>
        <row r="1106">
          <cell r="B1106" t="str">
            <v>9208043</v>
          </cell>
          <cell r="E1106">
            <v>1</v>
          </cell>
        </row>
        <row r="1107">
          <cell r="B1107" t="str">
            <v>9208043</v>
          </cell>
          <cell r="E1107">
            <v>499</v>
          </cell>
        </row>
        <row r="1108">
          <cell r="B1108" t="str">
            <v>9208043</v>
          </cell>
          <cell r="E1108">
            <v>1</v>
          </cell>
        </row>
        <row r="1109">
          <cell r="B1109" t="str">
            <v>9208043</v>
          </cell>
          <cell r="E1109">
            <v>299</v>
          </cell>
        </row>
        <row r="1110">
          <cell r="B1110" t="str">
            <v>9209028</v>
          </cell>
          <cell r="E1110">
            <v>2000</v>
          </cell>
        </row>
        <row r="1111">
          <cell r="B1111" t="str">
            <v>9209028</v>
          </cell>
          <cell r="E1111">
            <v>3960</v>
          </cell>
        </row>
        <row r="1112">
          <cell r="B1112" t="str">
            <v>9209029</v>
          </cell>
          <cell r="E1112">
            <v>500</v>
          </cell>
        </row>
        <row r="1113">
          <cell r="B1113" t="str">
            <v>9209031</v>
          </cell>
          <cell r="E1113">
            <v>3</v>
          </cell>
        </row>
        <row r="1114">
          <cell r="B1114" t="str">
            <v>9209052</v>
          </cell>
          <cell r="E1114">
            <v>22</v>
          </cell>
        </row>
        <row r="1115">
          <cell r="B1115" t="str">
            <v>9209054</v>
          </cell>
          <cell r="E1115">
            <v>30</v>
          </cell>
        </row>
        <row r="1116">
          <cell r="B1116" t="str">
            <v>9209056</v>
          </cell>
          <cell r="E1116">
            <v>30</v>
          </cell>
        </row>
        <row r="1117">
          <cell r="B1117" t="str">
            <v>9209056</v>
          </cell>
          <cell r="E1117">
            <v>20</v>
          </cell>
        </row>
        <row r="1118">
          <cell r="B1118" t="str">
            <v>9209097</v>
          </cell>
          <cell r="E1118">
            <v>10</v>
          </cell>
        </row>
        <row r="1119">
          <cell r="B1119" t="str">
            <v>9210063</v>
          </cell>
          <cell r="E1119">
            <v>150</v>
          </cell>
        </row>
        <row r="1120">
          <cell r="B1120" t="str">
            <v>9210063</v>
          </cell>
          <cell r="E1120">
            <v>12</v>
          </cell>
        </row>
        <row r="1121">
          <cell r="B1121" t="str">
            <v>9210071</v>
          </cell>
          <cell r="E1121">
            <v>185</v>
          </cell>
        </row>
        <row r="1122">
          <cell r="B1122" t="str">
            <v>9210117</v>
          </cell>
          <cell r="E1122">
            <v>1</v>
          </cell>
        </row>
        <row r="1123">
          <cell r="B1123" t="str">
            <v>9210117</v>
          </cell>
          <cell r="E1123">
            <v>999</v>
          </cell>
        </row>
        <row r="1124">
          <cell r="B1124" t="str">
            <v>9210149</v>
          </cell>
          <cell r="E1124">
            <v>2</v>
          </cell>
        </row>
        <row r="1125">
          <cell r="B1125" t="str">
            <v>9210149</v>
          </cell>
          <cell r="E1125">
            <v>20</v>
          </cell>
        </row>
        <row r="1126">
          <cell r="B1126" t="str">
            <v>9210165</v>
          </cell>
          <cell r="E1126">
            <v>100</v>
          </cell>
        </row>
        <row r="1127">
          <cell r="B1127" t="str">
            <v>9210185</v>
          </cell>
          <cell r="E1127">
            <v>258</v>
          </cell>
        </row>
        <row r="1128">
          <cell r="B1128" t="str">
            <v>9210229</v>
          </cell>
          <cell r="E1128">
            <v>58</v>
          </cell>
        </row>
        <row r="1129">
          <cell r="B1129" t="str">
            <v>9210318</v>
          </cell>
          <cell r="E1129">
            <v>12</v>
          </cell>
        </row>
        <row r="1130">
          <cell r="B1130" t="str">
            <v>9210326</v>
          </cell>
          <cell r="E1130">
            <v>2</v>
          </cell>
        </row>
        <row r="1131">
          <cell r="B1131" t="str">
            <v>9210339</v>
          </cell>
          <cell r="E1131">
            <v>562</v>
          </cell>
        </row>
        <row r="1132">
          <cell r="B1132" t="str">
            <v>9210343</v>
          </cell>
          <cell r="E1132">
            <v>13</v>
          </cell>
        </row>
        <row r="1133">
          <cell r="B1133" t="str">
            <v>9210428</v>
          </cell>
          <cell r="E1133">
            <v>87</v>
          </cell>
        </row>
        <row r="1134">
          <cell r="B1134" t="str">
            <v>9210432</v>
          </cell>
          <cell r="E1134">
            <v>380</v>
          </cell>
        </row>
        <row r="1135">
          <cell r="B1135" t="str">
            <v>9210492</v>
          </cell>
          <cell r="E1135">
            <v>14</v>
          </cell>
        </row>
        <row r="1136">
          <cell r="B1136" t="str">
            <v>9210494</v>
          </cell>
          <cell r="E1136">
            <v>300</v>
          </cell>
        </row>
        <row r="1137">
          <cell r="B1137" t="str">
            <v>9210506</v>
          </cell>
          <cell r="E1137">
            <v>339</v>
          </cell>
        </row>
        <row r="1138">
          <cell r="B1138" t="str">
            <v>9210506</v>
          </cell>
          <cell r="E1138">
            <v>1</v>
          </cell>
        </row>
        <row r="1139">
          <cell r="B1139" t="str">
            <v>9210517</v>
          </cell>
          <cell r="E1139">
            <v>250</v>
          </cell>
        </row>
        <row r="1140">
          <cell r="B1140" t="str">
            <v>9210615</v>
          </cell>
          <cell r="E1140">
            <v>200</v>
          </cell>
        </row>
        <row r="1141">
          <cell r="B1141" t="str">
            <v>9210615</v>
          </cell>
          <cell r="E1141">
            <v>2300</v>
          </cell>
        </row>
        <row r="1142">
          <cell r="B1142" t="str">
            <v>9210615</v>
          </cell>
          <cell r="E1142">
            <v>50</v>
          </cell>
        </row>
        <row r="1143">
          <cell r="B1143" t="str">
            <v>9210615</v>
          </cell>
          <cell r="E1143">
            <v>30</v>
          </cell>
        </row>
        <row r="1144">
          <cell r="B1144" t="str">
            <v>9210665</v>
          </cell>
          <cell r="E1144">
            <v>45</v>
          </cell>
        </row>
        <row r="1145">
          <cell r="B1145" t="str">
            <v>9310554</v>
          </cell>
          <cell r="E1145">
            <v>1</v>
          </cell>
        </row>
        <row r="1146">
          <cell r="B1146" t="str">
            <v>9310634</v>
          </cell>
          <cell r="E1146">
            <v>69</v>
          </cell>
        </row>
        <row r="1147">
          <cell r="B1147" t="str">
            <v>9310635</v>
          </cell>
          <cell r="E1147">
            <v>66</v>
          </cell>
        </row>
        <row r="1148">
          <cell r="B1148" t="str">
            <v>9310635</v>
          </cell>
          <cell r="E1148">
            <v>70</v>
          </cell>
        </row>
        <row r="1149">
          <cell r="B1149" t="str">
            <v>9310641</v>
          </cell>
          <cell r="E1149">
            <v>90</v>
          </cell>
        </row>
        <row r="1150">
          <cell r="B1150" t="str">
            <v>9310644</v>
          </cell>
          <cell r="E1150">
            <v>60</v>
          </cell>
        </row>
        <row r="1151">
          <cell r="B1151" t="str">
            <v>9311117</v>
          </cell>
          <cell r="E1151">
            <v>76.8</v>
          </cell>
        </row>
        <row r="1152">
          <cell r="B1152" t="str">
            <v>9311128</v>
          </cell>
          <cell r="E1152">
            <v>200</v>
          </cell>
        </row>
        <row r="1153">
          <cell r="B1153" t="str">
            <v>9311154</v>
          </cell>
          <cell r="E1153">
            <v>225</v>
          </cell>
        </row>
        <row r="1154">
          <cell r="B1154" t="str">
            <v>9311158</v>
          </cell>
          <cell r="E1154">
            <v>2</v>
          </cell>
        </row>
        <row r="1155">
          <cell r="B1155" t="str">
            <v>9311164</v>
          </cell>
          <cell r="E1155">
            <v>1.5</v>
          </cell>
        </row>
        <row r="1156">
          <cell r="B1156" t="str">
            <v>9311166</v>
          </cell>
          <cell r="E1156">
            <v>455</v>
          </cell>
        </row>
        <row r="1157">
          <cell r="B1157" t="str">
            <v>9311167</v>
          </cell>
          <cell r="E1157">
            <v>10</v>
          </cell>
        </row>
        <row r="1158">
          <cell r="B1158" t="str">
            <v>9311171</v>
          </cell>
          <cell r="E1158">
            <v>467</v>
          </cell>
        </row>
        <row r="1159">
          <cell r="B1159" t="str">
            <v>9311187</v>
          </cell>
          <cell r="E1159">
            <v>30</v>
          </cell>
        </row>
        <row r="1160">
          <cell r="B1160" t="str">
            <v>9311192</v>
          </cell>
          <cell r="E1160">
            <v>1</v>
          </cell>
        </row>
        <row r="1161">
          <cell r="B1161" t="str">
            <v>9311229</v>
          </cell>
          <cell r="E1161">
            <v>1</v>
          </cell>
        </row>
        <row r="1162">
          <cell r="B1162" t="str">
            <v>9311229</v>
          </cell>
          <cell r="E1162">
            <v>19999</v>
          </cell>
        </row>
        <row r="1163">
          <cell r="B1163" t="str">
            <v>9311241</v>
          </cell>
          <cell r="E1163">
            <v>100</v>
          </cell>
        </row>
      </sheetData>
      <sheetData sheetId="2">
        <row r="2">
          <cell r="B2" t="str">
            <v>3210351</v>
          </cell>
          <cell r="E2">
            <v>450</v>
          </cell>
        </row>
        <row r="3">
          <cell r="B3" t="str">
            <v>9201605</v>
          </cell>
          <cell r="E3">
            <v>10000</v>
          </cell>
        </row>
        <row r="4">
          <cell r="B4" t="str">
            <v>9201739</v>
          </cell>
          <cell r="E4">
            <v>3890</v>
          </cell>
        </row>
        <row r="5">
          <cell r="B5" t="str">
            <v>9201744</v>
          </cell>
          <cell r="E5">
            <v>4</v>
          </cell>
        </row>
        <row r="6">
          <cell r="B6" t="str">
            <v>9201744</v>
          </cell>
          <cell r="E6">
            <v>4</v>
          </cell>
        </row>
        <row r="7">
          <cell r="B7" t="str">
            <v>9202111</v>
          </cell>
          <cell r="E7">
            <v>80</v>
          </cell>
        </row>
        <row r="8">
          <cell r="B8" t="str">
            <v>9202624</v>
          </cell>
          <cell r="E8">
            <v>100</v>
          </cell>
        </row>
        <row r="9">
          <cell r="B9" t="str">
            <v>9202624</v>
          </cell>
          <cell r="E9">
            <v>500</v>
          </cell>
        </row>
        <row r="10">
          <cell r="B10" t="str">
            <v>9203018</v>
          </cell>
          <cell r="E10">
            <v>4</v>
          </cell>
        </row>
        <row r="11">
          <cell r="B11" t="str">
            <v>9203074</v>
          </cell>
          <cell r="E11">
            <v>570</v>
          </cell>
        </row>
        <row r="12">
          <cell r="B12" t="str">
            <v>9205817</v>
          </cell>
          <cell r="E12">
            <v>48300</v>
          </cell>
        </row>
        <row r="13">
          <cell r="B13" t="str">
            <v>9205818</v>
          </cell>
          <cell r="E13">
            <v>10000</v>
          </cell>
        </row>
        <row r="14">
          <cell r="B14" t="str">
            <v>9205820</v>
          </cell>
          <cell r="E14">
            <v>50300</v>
          </cell>
        </row>
        <row r="15">
          <cell r="B15" t="str">
            <v>9205824</v>
          </cell>
          <cell r="E15">
            <v>8000</v>
          </cell>
        </row>
        <row r="16">
          <cell r="B16" t="str">
            <v>9205825</v>
          </cell>
          <cell r="E16">
            <v>2000</v>
          </cell>
        </row>
        <row r="17">
          <cell r="B17" t="str">
            <v>9205955</v>
          </cell>
          <cell r="E17">
            <v>300</v>
          </cell>
        </row>
        <row r="18">
          <cell r="B18" t="str">
            <v>9207020</v>
          </cell>
          <cell r="E18">
            <v>30000</v>
          </cell>
        </row>
        <row r="19">
          <cell r="B19" t="str">
            <v>9207029</v>
          </cell>
          <cell r="E19">
            <v>20000</v>
          </cell>
        </row>
        <row r="20">
          <cell r="B20" t="str">
            <v>9208036</v>
          </cell>
          <cell r="E20">
            <v>10000</v>
          </cell>
        </row>
        <row r="21">
          <cell r="B21" t="str">
            <v>9209029</v>
          </cell>
          <cell r="E21">
            <v>9</v>
          </cell>
        </row>
        <row r="22">
          <cell r="B22" t="str">
            <v>9210025</v>
          </cell>
          <cell r="E22">
            <v>100</v>
          </cell>
        </row>
        <row r="23">
          <cell r="B23" t="str">
            <v>9210077</v>
          </cell>
          <cell r="E23">
            <v>100</v>
          </cell>
        </row>
        <row r="24">
          <cell r="B24" t="str">
            <v>9210079</v>
          </cell>
          <cell r="E24">
            <v>100</v>
          </cell>
        </row>
        <row r="25">
          <cell r="B25" t="str">
            <v>9210090</v>
          </cell>
          <cell r="E25">
            <v>623</v>
          </cell>
        </row>
        <row r="26">
          <cell r="B26" t="str">
            <v>9210228</v>
          </cell>
          <cell r="E26">
            <v>20</v>
          </cell>
        </row>
        <row r="27">
          <cell r="B27" t="str">
            <v>9210267</v>
          </cell>
          <cell r="E27">
            <v>60000</v>
          </cell>
        </row>
        <row r="28">
          <cell r="B28" t="str">
            <v>9210274</v>
          </cell>
          <cell r="E28">
            <v>60000</v>
          </cell>
        </row>
        <row r="29">
          <cell r="B29" t="str">
            <v>9210319</v>
          </cell>
          <cell r="E29">
            <v>400</v>
          </cell>
        </row>
        <row r="30">
          <cell r="B30" t="str">
            <v>9210346</v>
          </cell>
          <cell r="E30">
            <v>200</v>
          </cell>
        </row>
        <row r="31">
          <cell r="B31" t="str">
            <v>9210354</v>
          </cell>
          <cell r="E31">
            <v>3127</v>
          </cell>
        </row>
        <row r="32">
          <cell r="B32" t="str">
            <v>9210427</v>
          </cell>
          <cell r="E32">
            <v>5</v>
          </cell>
        </row>
        <row r="33">
          <cell r="B33" t="str">
            <v>9210622</v>
          </cell>
          <cell r="E33">
            <v>2160</v>
          </cell>
        </row>
        <row r="34">
          <cell r="B34" t="str">
            <v>9210634</v>
          </cell>
          <cell r="E34">
            <v>50</v>
          </cell>
        </row>
        <row r="35">
          <cell r="B35" t="str">
            <v>9210659</v>
          </cell>
          <cell r="E35">
            <v>65</v>
          </cell>
        </row>
        <row r="36">
          <cell r="B36" t="str">
            <v>9210662</v>
          </cell>
          <cell r="E36">
            <v>600</v>
          </cell>
        </row>
        <row r="37">
          <cell r="B37" t="str">
            <v>93102113</v>
          </cell>
          <cell r="E37">
            <v>273</v>
          </cell>
        </row>
        <row r="38">
          <cell r="B38" t="str">
            <v>9310542</v>
          </cell>
          <cell r="E38">
            <v>70</v>
          </cell>
        </row>
        <row r="39">
          <cell r="B39" t="str">
            <v>9310545</v>
          </cell>
          <cell r="E39">
            <v>300</v>
          </cell>
        </row>
        <row r="40">
          <cell r="B40" t="str">
            <v>9310546</v>
          </cell>
          <cell r="E40">
            <v>349</v>
          </cell>
        </row>
        <row r="41">
          <cell r="B41" t="str">
            <v>9311115</v>
          </cell>
          <cell r="E41">
            <v>200</v>
          </cell>
        </row>
        <row r="42">
          <cell r="B42" t="str">
            <v>9311182</v>
          </cell>
          <cell r="E42">
            <v>390</v>
          </cell>
        </row>
        <row r="43">
          <cell r="B43" t="str">
            <v>9311186</v>
          </cell>
          <cell r="E43">
            <v>70</v>
          </cell>
        </row>
        <row r="44">
          <cell r="B44" t="str">
            <v>9311199</v>
          </cell>
          <cell r="E44">
            <v>1</v>
          </cell>
        </row>
        <row r="45">
          <cell r="B45" t="str">
            <v>9311199</v>
          </cell>
          <cell r="E45">
            <v>4</v>
          </cell>
        </row>
        <row r="46">
          <cell r="B46" t="str">
            <v>9311199</v>
          </cell>
          <cell r="E46">
            <v>5</v>
          </cell>
        </row>
        <row r="47">
          <cell r="B47" t="str">
            <v>9311210</v>
          </cell>
          <cell r="E47">
            <v>15</v>
          </cell>
        </row>
        <row r="48">
          <cell r="B48" t="str">
            <v>9311211</v>
          </cell>
          <cell r="E48">
            <v>15</v>
          </cell>
        </row>
        <row r="49">
          <cell r="B49" t="str">
            <v>9311212</v>
          </cell>
          <cell r="E49">
            <v>10</v>
          </cell>
        </row>
        <row r="50">
          <cell r="B50" t="str">
            <v>9311213</v>
          </cell>
          <cell r="E50">
            <v>10</v>
          </cell>
        </row>
        <row r="51">
          <cell r="B51" t="str">
            <v>9311214</v>
          </cell>
          <cell r="E51">
            <v>1000</v>
          </cell>
        </row>
        <row r="52">
          <cell r="B52" t="str">
            <v>9311215</v>
          </cell>
          <cell r="E52">
            <v>4600</v>
          </cell>
        </row>
        <row r="53">
          <cell r="B53" t="str">
            <v>9311216</v>
          </cell>
          <cell r="E53">
            <v>900</v>
          </cell>
        </row>
        <row r="54">
          <cell r="B54" t="str">
            <v>9311217</v>
          </cell>
          <cell r="E54">
            <v>4000</v>
          </cell>
        </row>
        <row r="55">
          <cell r="B55" t="str">
            <v>9311218</v>
          </cell>
          <cell r="E55">
            <v>950</v>
          </cell>
        </row>
        <row r="56">
          <cell r="B56" t="str">
            <v>9311219</v>
          </cell>
          <cell r="E56">
            <v>612</v>
          </cell>
        </row>
        <row r="57">
          <cell r="B57" t="str">
            <v>9311220</v>
          </cell>
          <cell r="E57">
            <v>30</v>
          </cell>
        </row>
        <row r="58">
          <cell r="B58" t="str">
            <v>9311221</v>
          </cell>
          <cell r="E58">
            <v>50</v>
          </cell>
        </row>
        <row r="59">
          <cell r="B59" t="str">
            <v>9311222</v>
          </cell>
          <cell r="E59">
            <v>150</v>
          </cell>
        </row>
        <row r="60">
          <cell r="B60" t="str">
            <v>9311223</v>
          </cell>
          <cell r="E60">
            <v>1000</v>
          </cell>
        </row>
        <row r="61">
          <cell r="B61" t="str">
            <v>9311224</v>
          </cell>
          <cell r="E61">
            <v>1240</v>
          </cell>
        </row>
        <row r="62">
          <cell r="B62" t="str">
            <v>9311225</v>
          </cell>
          <cell r="E62">
            <v>70</v>
          </cell>
        </row>
        <row r="63">
          <cell r="B63" t="str">
            <v>9311226</v>
          </cell>
          <cell r="E63">
            <v>752</v>
          </cell>
        </row>
        <row r="64">
          <cell r="B64" t="str">
            <v>3210351</v>
          </cell>
          <cell r="E64">
            <v>500</v>
          </cell>
        </row>
        <row r="65">
          <cell r="B65" t="str">
            <v>9202111</v>
          </cell>
          <cell r="E65">
            <v>5</v>
          </cell>
        </row>
        <row r="66">
          <cell r="B66" t="str">
            <v>9203042</v>
          </cell>
          <cell r="E66">
            <v>6</v>
          </cell>
        </row>
        <row r="67">
          <cell r="B67" t="str">
            <v>9203062</v>
          </cell>
          <cell r="E67">
            <v>428</v>
          </cell>
        </row>
        <row r="68">
          <cell r="B68" t="str">
            <v>9203064</v>
          </cell>
          <cell r="E68">
            <v>40</v>
          </cell>
        </row>
        <row r="69">
          <cell r="B69" t="str">
            <v>9203065</v>
          </cell>
          <cell r="E69">
            <v>585</v>
          </cell>
        </row>
        <row r="70">
          <cell r="B70" t="str">
            <v>9205033</v>
          </cell>
          <cell r="E70">
            <v>500</v>
          </cell>
        </row>
        <row r="71">
          <cell r="B71" t="str">
            <v>9205815</v>
          </cell>
          <cell r="E71">
            <v>1700</v>
          </cell>
        </row>
        <row r="72">
          <cell r="B72" t="str">
            <v>9205816</v>
          </cell>
          <cell r="E72">
            <v>1900</v>
          </cell>
        </row>
        <row r="73">
          <cell r="B73" t="str">
            <v>9205817</v>
          </cell>
          <cell r="E73">
            <v>90000</v>
          </cell>
        </row>
        <row r="74">
          <cell r="B74" t="str">
            <v>9205818</v>
          </cell>
          <cell r="E74">
            <v>10000</v>
          </cell>
        </row>
        <row r="75">
          <cell r="B75" t="str">
            <v>9205820</v>
          </cell>
          <cell r="E75">
            <v>48</v>
          </cell>
        </row>
        <row r="76">
          <cell r="B76" t="str">
            <v>9205821</v>
          </cell>
          <cell r="E76">
            <v>50</v>
          </cell>
        </row>
        <row r="77">
          <cell r="B77" t="str">
            <v>9205821</v>
          </cell>
          <cell r="E77">
            <v>145</v>
          </cell>
        </row>
        <row r="78">
          <cell r="B78" t="str">
            <v>9205822</v>
          </cell>
          <cell r="E78">
            <v>50</v>
          </cell>
        </row>
        <row r="79">
          <cell r="B79" t="str">
            <v>9205822</v>
          </cell>
          <cell r="E79">
            <v>194</v>
          </cell>
        </row>
        <row r="80">
          <cell r="B80" t="str">
            <v>9206119</v>
          </cell>
          <cell r="E80">
            <v>100</v>
          </cell>
        </row>
        <row r="81">
          <cell r="B81" t="str">
            <v>9206123</v>
          </cell>
          <cell r="E81">
            <v>50</v>
          </cell>
        </row>
        <row r="82">
          <cell r="B82" t="str">
            <v>9207028</v>
          </cell>
          <cell r="E82">
            <v>33</v>
          </cell>
        </row>
        <row r="83">
          <cell r="B83" t="str">
            <v>9208013</v>
          </cell>
          <cell r="E83">
            <v>200</v>
          </cell>
        </row>
        <row r="84">
          <cell r="B84" t="str">
            <v>9208036</v>
          </cell>
          <cell r="E84">
            <v>10000</v>
          </cell>
        </row>
        <row r="85">
          <cell r="B85" t="str">
            <v>9209049</v>
          </cell>
          <cell r="E85">
            <v>10</v>
          </cell>
        </row>
        <row r="86">
          <cell r="B86" t="str">
            <v>9209050</v>
          </cell>
          <cell r="E86">
            <v>100</v>
          </cell>
        </row>
        <row r="87">
          <cell r="B87" t="str">
            <v>9209052</v>
          </cell>
          <cell r="E87">
            <v>80</v>
          </cell>
        </row>
        <row r="88">
          <cell r="B88" t="str">
            <v>9209063</v>
          </cell>
          <cell r="E88">
            <v>200</v>
          </cell>
        </row>
        <row r="89">
          <cell r="B89" t="str">
            <v>9209113</v>
          </cell>
          <cell r="E89">
            <v>20</v>
          </cell>
        </row>
        <row r="90">
          <cell r="B90" t="str">
            <v>9210103</v>
          </cell>
          <cell r="E90">
            <v>12</v>
          </cell>
        </row>
        <row r="91">
          <cell r="B91" t="str">
            <v>9210299</v>
          </cell>
          <cell r="E91">
            <v>4.7</v>
          </cell>
        </row>
        <row r="92">
          <cell r="B92" t="str">
            <v>9210345</v>
          </cell>
          <cell r="E92">
            <v>100000</v>
          </cell>
        </row>
        <row r="93">
          <cell r="B93" t="str">
            <v>9310624</v>
          </cell>
          <cell r="E93">
            <v>2820</v>
          </cell>
        </row>
        <row r="94">
          <cell r="B94" t="str">
            <v>9310625</v>
          </cell>
          <cell r="E94">
            <v>3000</v>
          </cell>
        </row>
        <row r="95">
          <cell r="B95" t="str">
            <v>9310636</v>
          </cell>
          <cell r="E95">
            <v>1476</v>
          </cell>
        </row>
        <row r="96">
          <cell r="B96" t="str">
            <v>9310652</v>
          </cell>
          <cell r="E96">
            <v>480</v>
          </cell>
        </row>
        <row r="97">
          <cell r="B97" t="str">
            <v>9311156</v>
          </cell>
          <cell r="E97">
            <v>234.6</v>
          </cell>
        </row>
        <row r="98">
          <cell r="B98" t="str">
            <v>9311186</v>
          </cell>
          <cell r="E98">
            <v>178</v>
          </cell>
        </row>
        <row r="99">
          <cell r="B99" t="str">
            <v>9311227</v>
          </cell>
          <cell r="E99">
            <v>50</v>
          </cell>
        </row>
        <row r="100">
          <cell r="B100" t="str">
            <v>9311228</v>
          </cell>
          <cell r="E100">
            <v>300</v>
          </cell>
        </row>
        <row r="101">
          <cell r="B101" t="str">
            <v>9311229</v>
          </cell>
          <cell r="E101">
            <v>30000</v>
          </cell>
        </row>
        <row r="102">
          <cell r="B102" t="str">
            <v>9311230</v>
          </cell>
          <cell r="E102">
            <v>20000</v>
          </cell>
        </row>
        <row r="103">
          <cell r="B103" t="str">
            <v>3210351</v>
          </cell>
          <cell r="E103">
            <v>1127</v>
          </cell>
        </row>
        <row r="104">
          <cell r="B104" t="str">
            <v>3510064</v>
          </cell>
          <cell r="E104">
            <v>67.400000000000006</v>
          </cell>
        </row>
        <row r="105">
          <cell r="B105" t="str">
            <v>9201539</v>
          </cell>
          <cell r="E105">
            <v>625</v>
          </cell>
        </row>
        <row r="106">
          <cell r="B106" t="str">
            <v>9201603</v>
          </cell>
          <cell r="E106">
            <v>10</v>
          </cell>
        </row>
        <row r="107">
          <cell r="B107" t="str">
            <v>9201604</v>
          </cell>
          <cell r="E107">
            <v>10</v>
          </cell>
        </row>
        <row r="108">
          <cell r="B108" t="str">
            <v>9201606</v>
          </cell>
          <cell r="E108">
            <v>290</v>
          </cell>
        </row>
        <row r="109">
          <cell r="B109" t="str">
            <v>9201705</v>
          </cell>
          <cell r="E109">
            <v>200</v>
          </cell>
        </row>
        <row r="110">
          <cell r="B110" t="str">
            <v>9201737</v>
          </cell>
          <cell r="E110">
            <v>250</v>
          </cell>
        </row>
        <row r="111">
          <cell r="B111" t="str">
            <v>9201737</v>
          </cell>
          <cell r="E111">
            <v>2140</v>
          </cell>
        </row>
        <row r="112">
          <cell r="B112" t="str">
            <v>9201737</v>
          </cell>
          <cell r="E112">
            <v>300</v>
          </cell>
        </row>
        <row r="113">
          <cell r="B113" t="str">
            <v>9201737</v>
          </cell>
          <cell r="E113">
            <v>200</v>
          </cell>
        </row>
        <row r="114">
          <cell r="B114" t="str">
            <v>9202111</v>
          </cell>
          <cell r="E114">
            <v>4</v>
          </cell>
        </row>
        <row r="115">
          <cell r="B115" t="str">
            <v>9202625</v>
          </cell>
          <cell r="E115">
            <v>60</v>
          </cell>
        </row>
        <row r="116">
          <cell r="B116" t="str">
            <v>9203034</v>
          </cell>
          <cell r="E116">
            <v>32499</v>
          </cell>
        </row>
        <row r="117">
          <cell r="B117" t="str">
            <v>9203034</v>
          </cell>
          <cell r="E117">
            <v>1</v>
          </cell>
        </row>
        <row r="118">
          <cell r="B118" t="str">
            <v>9203062</v>
          </cell>
          <cell r="E118">
            <v>340</v>
          </cell>
        </row>
        <row r="119">
          <cell r="B119" t="str">
            <v>9203062</v>
          </cell>
          <cell r="E119">
            <v>407</v>
          </cell>
        </row>
        <row r="120">
          <cell r="B120" t="str">
            <v>9203064</v>
          </cell>
          <cell r="E120">
            <v>2</v>
          </cell>
        </row>
        <row r="121">
          <cell r="B121" t="str">
            <v>9203064</v>
          </cell>
          <cell r="E121">
            <v>76</v>
          </cell>
        </row>
        <row r="122">
          <cell r="B122" t="str">
            <v>9205031</v>
          </cell>
          <cell r="E122">
            <v>75</v>
          </cell>
        </row>
        <row r="123">
          <cell r="B123" t="str">
            <v>9205821</v>
          </cell>
          <cell r="E123">
            <v>5000</v>
          </cell>
        </row>
        <row r="124">
          <cell r="B124" t="str">
            <v>9205962</v>
          </cell>
          <cell r="E124">
            <v>150</v>
          </cell>
        </row>
        <row r="125">
          <cell r="B125" t="str">
            <v>9205962</v>
          </cell>
          <cell r="E125">
            <v>100</v>
          </cell>
        </row>
        <row r="126">
          <cell r="B126" t="str">
            <v>9206119</v>
          </cell>
          <cell r="E126">
            <v>1</v>
          </cell>
        </row>
        <row r="127">
          <cell r="B127" t="str">
            <v>9206119</v>
          </cell>
          <cell r="E127">
            <v>111</v>
          </cell>
        </row>
        <row r="128">
          <cell r="B128" t="str">
            <v>9208019</v>
          </cell>
          <cell r="E128">
            <v>5000</v>
          </cell>
        </row>
        <row r="129">
          <cell r="B129" t="str">
            <v>9208040</v>
          </cell>
          <cell r="E129">
            <v>5000</v>
          </cell>
        </row>
        <row r="130">
          <cell r="B130" t="str">
            <v>9209020</v>
          </cell>
          <cell r="E130">
            <v>24</v>
          </cell>
        </row>
        <row r="131">
          <cell r="B131" t="str">
            <v>9209057</v>
          </cell>
          <cell r="E131">
            <v>10</v>
          </cell>
        </row>
        <row r="132">
          <cell r="B132" t="str">
            <v>9209063</v>
          </cell>
          <cell r="E132">
            <v>100</v>
          </cell>
        </row>
        <row r="133">
          <cell r="B133" t="str">
            <v>9209068</v>
          </cell>
          <cell r="E133">
            <v>400</v>
          </cell>
        </row>
        <row r="134">
          <cell r="B134" t="str">
            <v>9210098</v>
          </cell>
          <cell r="E134">
            <v>1571</v>
          </cell>
        </row>
        <row r="135">
          <cell r="B135" t="str">
            <v>9210099</v>
          </cell>
          <cell r="E135">
            <v>69</v>
          </cell>
        </row>
        <row r="136">
          <cell r="B136" t="str">
            <v>9210099</v>
          </cell>
          <cell r="E136">
            <v>45</v>
          </cell>
        </row>
        <row r="137">
          <cell r="B137" t="str">
            <v>9210110</v>
          </cell>
          <cell r="E137">
            <v>80</v>
          </cell>
        </row>
        <row r="138">
          <cell r="B138" t="str">
            <v>9210114</v>
          </cell>
          <cell r="E138">
            <v>5600</v>
          </cell>
        </row>
        <row r="139">
          <cell r="B139" t="str">
            <v>9210118</v>
          </cell>
          <cell r="E139">
            <v>2000</v>
          </cell>
        </row>
        <row r="140">
          <cell r="B140" t="str">
            <v>9210136</v>
          </cell>
          <cell r="E140">
            <v>105</v>
          </cell>
        </row>
        <row r="141">
          <cell r="B141" t="str">
            <v>9210140</v>
          </cell>
          <cell r="E141">
            <v>0.5</v>
          </cell>
        </row>
        <row r="142">
          <cell r="B142" t="str">
            <v>9210154</v>
          </cell>
          <cell r="E142">
            <v>250</v>
          </cell>
        </row>
        <row r="143">
          <cell r="B143" t="str">
            <v>9210228</v>
          </cell>
          <cell r="E143">
            <v>10</v>
          </cell>
        </row>
        <row r="144">
          <cell r="B144" t="str">
            <v>9210267</v>
          </cell>
          <cell r="E144">
            <v>12000</v>
          </cell>
        </row>
        <row r="145">
          <cell r="B145" t="str">
            <v>9210274</v>
          </cell>
          <cell r="E145">
            <v>1</v>
          </cell>
        </row>
        <row r="146">
          <cell r="B146" t="str">
            <v>9210274</v>
          </cell>
          <cell r="E146">
            <v>3</v>
          </cell>
        </row>
        <row r="147">
          <cell r="B147" t="str">
            <v>9210274</v>
          </cell>
          <cell r="E147">
            <v>11996</v>
          </cell>
        </row>
        <row r="148">
          <cell r="B148" t="str">
            <v>9210371</v>
          </cell>
          <cell r="E148">
            <v>30</v>
          </cell>
        </row>
        <row r="149">
          <cell r="B149" t="str">
            <v>9210371</v>
          </cell>
          <cell r="E149">
            <v>839</v>
          </cell>
        </row>
        <row r="150">
          <cell r="B150" t="str">
            <v>9210406</v>
          </cell>
          <cell r="E150">
            <v>2</v>
          </cell>
        </row>
        <row r="151">
          <cell r="B151" t="str">
            <v>9210440</v>
          </cell>
          <cell r="E151">
            <v>799</v>
          </cell>
        </row>
        <row r="152">
          <cell r="B152" t="str">
            <v>9210440</v>
          </cell>
          <cell r="E152">
            <v>1</v>
          </cell>
        </row>
        <row r="153">
          <cell r="B153" t="str">
            <v>9210466</v>
          </cell>
          <cell r="E153">
            <v>459</v>
          </cell>
        </row>
        <row r="154">
          <cell r="B154" t="str">
            <v>9210622</v>
          </cell>
          <cell r="E154">
            <v>1</v>
          </cell>
        </row>
        <row r="155">
          <cell r="B155" t="str">
            <v>9210622</v>
          </cell>
          <cell r="E155">
            <v>31139</v>
          </cell>
        </row>
        <row r="156">
          <cell r="B156" t="str">
            <v>9210662</v>
          </cell>
          <cell r="E156">
            <v>600</v>
          </cell>
        </row>
        <row r="157">
          <cell r="B157" t="str">
            <v>9210711</v>
          </cell>
          <cell r="E157">
            <v>60</v>
          </cell>
        </row>
        <row r="158">
          <cell r="B158" t="str">
            <v>9310543</v>
          </cell>
          <cell r="E158">
            <v>500</v>
          </cell>
        </row>
        <row r="159">
          <cell r="B159" t="str">
            <v>9310554</v>
          </cell>
          <cell r="E159">
            <v>6</v>
          </cell>
        </row>
        <row r="160">
          <cell r="B160" t="str">
            <v>93111243</v>
          </cell>
          <cell r="E160">
            <v>238.3</v>
          </cell>
        </row>
        <row r="161">
          <cell r="B161" t="str">
            <v>9311156</v>
          </cell>
          <cell r="E161">
            <v>218.5</v>
          </cell>
        </row>
        <row r="162">
          <cell r="B162" t="str">
            <v>9311160</v>
          </cell>
          <cell r="E162">
            <v>862.15</v>
          </cell>
        </row>
        <row r="163">
          <cell r="B163" t="str">
            <v>9311160</v>
          </cell>
          <cell r="E163">
            <v>93.56</v>
          </cell>
        </row>
        <row r="164">
          <cell r="B164" t="str">
            <v>9311160</v>
          </cell>
          <cell r="E164">
            <v>1</v>
          </cell>
        </row>
        <row r="165">
          <cell r="B165" t="str">
            <v>9311171</v>
          </cell>
          <cell r="E165">
            <v>200</v>
          </cell>
        </row>
        <row r="166">
          <cell r="B166" t="str">
            <v>9311232</v>
          </cell>
          <cell r="E166">
            <v>4500</v>
          </cell>
        </row>
        <row r="167">
          <cell r="B167" t="str">
            <v>9311233</v>
          </cell>
          <cell r="E167">
            <v>48</v>
          </cell>
        </row>
        <row r="168">
          <cell r="B168" t="str">
            <v>9311234</v>
          </cell>
          <cell r="E168">
            <v>50</v>
          </cell>
        </row>
        <row r="169">
          <cell r="B169" t="str">
            <v>9311235</v>
          </cell>
          <cell r="E169">
            <v>2</v>
          </cell>
        </row>
        <row r="170">
          <cell r="B170" t="str">
            <v>9311236</v>
          </cell>
          <cell r="E170">
            <v>1</v>
          </cell>
        </row>
        <row r="171">
          <cell r="B171" t="str">
            <v>9311237</v>
          </cell>
          <cell r="E171">
            <v>59999</v>
          </cell>
        </row>
        <row r="172">
          <cell r="B172" t="str">
            <v>9311237</v>
          </cell>
          <cell r="E172">
            <v>1</v>
          </cell>
        </row>
        <row r="173">
          <cell r="B173" t="str">
            <v>9311238</v>
          </cell>
          <cell r="E173">
            <v>20000</v>
          </cell>
        </row>
        <row r="174">
          <cell r="B174" t="str">
            <v>9311239</v>
          </cell>
          <cell r="E174">
            <v>4</v>
          </cell>
        </row>
        <row r="175">
          <cell r="B175" t="str">
            <v>9311240</v>
          </cell>
          <cell r="E175">
            <v>1</v>
          </cell>
        </row>
        <row r="176">
          <cell r="B176" t="str">
            <v>9311241</v>
          </cell>
          <cell r="E176">
            <v>10</v>
          </cell>
        </row>
        <row r="177">
          <cell r="B177" t="str">
            <v>9311242</v>
          </cell>
          <cell r="E177">
            <v>333</v>
          </cell>
        </row>
        <row r="178">
          <cell r="B178" t="str">
            <v>9201011</v>
          </cell>
          <cell r="E178">
            <v>14355</v>
          </cell>
        </row>
        <row r="179">
          <cell r="B179" t="str">
            <v>9201705</v>
          </cell>
          <cell r="E179">
            <v>200</v>
          </cell>
        </row>
        <row r="180">
          <cell r="B180" t="str">
            <v>9201713</v>
          </cell>
          <cell r="E180">
            <v>1936</v>
          </cell>
        </row>
        <row r="181">
          <cell r="B181" t="str">
            <v>9201714</v>
          </cell>
          <cell r="E181">
            <v>1200</v>
          </cell>
        </row>
        <row r="182">
          <cell r="B182" t="str">
            <v>9201741</v>
          </cell>
          <cell r="E182">
            <v>2900</v>
          </cell>
        </row>
        <row r="183">
          <cell r="B183" t="str">
            <v>9202111</v>
          </cell>
          <cell r="E183">
            <v>13</v>
          </cell>
        </row>
        <row r="184">
          <cell r="B184" t="str">
            <v>9202111</v>
          </cell>
          <cell r="E184">
            <v>9</v>
          </cell>
        </row>
        <row r="185">
          <cell r="B185" t="str">
            <v>9202111</v>
          </cell>
          <cell r="E185">
            <v>2</v>
          </cell>
        </row>
        <row r="186">
          <cell r="B186" t="str">
            <v>9202111</v>
          </cell>
          <cell r="E186">
            <v>11</v>
          </cell>
        </row>
        <row r="187">
          <cell r="B187" t="str">
            <v>9202624</v>
          </cell>
          <cell r="E187">
            <v>10000</v>
          </cell>
        </row>
        <row r="188">
          <cell r="B188" t="str">
            <v>9202731</v>
          </cell>
          <cell r="E188">
            <v>109</v>
          </cell>
        </row>
        <row r="189">
          <cell r="B189" t="str">
            <v>9202731</v>
          </cell>
          <cell r="E189">
            <v>1</v>
          </cell>
        </row>
        <row r="190">
          <cell r="B190" t="str">
            <v>9202737</v>
          </cell>
          <cell r="E190">
            <v>100.6</v>
          </cell>
        </row>
        <row r="191">
          <cell r="B191" t="str">
            <v>9203028</v>
          </cell>
          <cell r="E191">
            <v>80</v>
          </cell>
        </row>
        <row r="192">
          <cell r="B192" t="str">
            <v>9203044</v>
          </cell>
          <cell r="E192">
            <v>5000</v>
          </cell>
        </row>
        <row r="193">
          <cell r="B193" t="str">
            <v>9203059</v>
          </cell>
          <cell r="E193">
            <v>68</v>
          </cell>
        </row>
        <row r="194">
          <cell r="B194" t="str">
            <v>9203064</v>
          </cell>
          <cell r="E194">
            <v>30</v>
          </cell>
        </row>
        <row r="195">
          <cell r="B195" t="str">
            <v>9203065</v>
          </cell>
          <cell r="E195">
            <v>50</v>
          </cell>
        </row>
        <row r="196">
          <cell r="B196" t="str">
            <v>9203065</v>
          </cell>
          <cell r="E196">
            <v>29</v>
          </cell>
        </row>
        <row r="197">
          <cell r="B197" t="str">
            <v>9203065</v>
          </cell>
          <cell r="E197">
            <v>1</v>
          </cell>
        </row>
        <row r="198">
          <cell r="B198" t="str">
            <v>9203066</v>
          </cell>
          <cell r="E198">
            <v>40</v>
          </cell>
        </row>
        <row r="199">
          <cell r="B199" t="str">
            <v>9203077</v>
          </cell>
          <cell r="E199">
            <v>552</v>
          </cell>
        </row>
        <row r="200">
          <cell r="B200" t="str">
            <v>9203080</v>
          </cell>
          <cell r="E200">
            <v>1080</v>
          </cell>
        </row>
        <row r="201">
          <cell r="B201" t="str">
            <v>9203081</v>
          </cell>
          <cell r="E201">
            <v>2489</v>
          </cell>
        </row>
        <row r="202">
          <cell r="B202" t="str">
            <v>9203081</v>
          </cell>
          <cell r="E202">
            <v>1</v>
          </cell>
        </row>
        <row r="203">
          <cell r="B203" t="str">
            <v>9203082</v>
          </cell>
          <cell r="E203">
            <v>2750</v>
          </cell>
        </row>
        <row r="204">
          <cell r="B204" t="str">
            <v>9203083</v>
          </cell>
          <cell r="E204">
            <v>2490</v>
          </cell>
        </row>
        <row r="205">
          <cell r="B205" t="str">
            <v>9203084</v>
          </cell>
          <cell r="E205">
            <v>1110</v>
          </cell>
        </row>
        <row r="206">
          <cell r="B206" t="str">
            <v>9203085</v>
          </cell>
          <cell r="E206">
            <v>2900</v>
          </cell>
        </row>
        <row r="207">
          <cell r="B207" t="str">
            <v>9203086</v>
          </cell>
          <cell r="E207">
            <v>1010</v>
          </cell>
        </row>
        <row r="208">
          <cell r="B208" t="str">
            <v>9203087</v>
          </cell>
          <cell r="E208">
            <v>2270</v>
          </cell>
        </row>
        <row r="209">
          <cell r="B209" t="str">
            <v>9203088</v>
          </cell>
          <cell r="E209">
            <v>2470</v>
          </cell>
        </row>
        <row r="210">
          <cell r="B210" t="str">
            <v>9203089</v>
          </cell>
          <cell r="E210">
            <v>2270</v>
          </cell>
        </row>
        <row r="211">
          <cell r="B211" t="str">
            <v>9203090</v>
          </cell>
          <cell r="E211">
            <v>1080</v>
          </cell>
        </row>
        <row r="212">
          <cell r="B212" t="str">
            <v>9203091</v>
          </cell>
          <cell r="E212">
            <v>245</v>
          </cell>
        </row>
        <row r="213">
          <cell r="B213" t="str">
            <v>9203092</v>
          </cell>
          <cell r="E213">
            <v>485</v>
          </cell>
        </row>
        <row r="214">
          <cell r="B214" t="str">
            <v>9203093</v>
          </cell>
          <cell r="E214">
            <v>605</v>
          </cell>
        </row>
        <row r="215">
          <cell r="B215" t="str">
            <v>9203094</v>
          </cell>
          <cell r="E215">
            <v>485</v>
          </cell>
        </row>
        <row r="216">
          <cell r="B216" t="str">
            <v>9203095</v>
          </cell>
          <cell r="E216">
            <v>245</v>
          </cell>
        </row>
        <row r="217">
          <cell r="B217" t="str">
            <v>9205011</v>
          </cell>
          <cell r="E217">
            <v>11999</v>
          </cell>
        </row>
        <row r="218">
          <cell r="B218" t="str">
            <v>9205011</v>
          </cell>
          <cell r="E218">
            <v>1</v>
          </cell>
        </row>
        <row r="219">
          <cell r="B219" t="str">
            <v>9205818</v>
          </cell>
          <cell r="E219">
            <v>20000</v>
          </cell>
        </row>
        <row r="220">
          <cell r="B220" t="str">
            <v>9207020</v>
          </cell>
          <cell r="E220">
            <v>89900</v>
          </cell>
        </row>
        <row r="221">
          <cell r="B221" t="str">
            <v>9207020</v>
          </cell>
          <cell r="E221">
            <v>100</v>
          </cell>
        </row>
        <row r="222">
          <cell r="B222" t="str">
            <v>9207031</v>
          </cell>
          <cell r="E222">
            <v>3999</v>
          </cell>
        </row>
        <row r="223">
          <cell r="B223" t="str">
            <v>9207031</v>
          </cell>
          <cell r="E223">
            <v>1</v>
          </cell>
        </row>
        <row r="224">
          <cell r="B224" t="str">
            <v>9208006</v>
          </cell>
          <cell r="E224">
            <v>60000</v>
          </cell>
        </row>
        <row r="225">
          <cell r="B225" t="str">
            <v>9208020</v>
          </cell>
          <cell r="E225">
            <v>10000</v>
          </cell>
        </row>
        <row r="226">
          <cell r="B226" t="str">
            <v>9208036</v>
          </cell>
          <cell r="E226">
            <v>9999</v>
          </cell>
        </row>
        <row r="227">
          <cell r="B227" t="str">
            <v>9208036</v>
          </cell>
          <cell r="E227">
            <v>1</v>
          </cell>
        </row>
        <row r="228">
          <cell r="B228" t="str">
            <v>9209018</v>
          </cell>
          <cell r="E228">
            <v>100</v>
          </cell>
        </row>
        <row r="229">
          <cell r="B229" t="str">
            <v>9209028</v>
          </cell>
          <cell r="E229">
            <v>720</v>
          </cell>
        </row>
        <row r="230">
          <cell r="B230" t="str">
            <v>9209028</v>
          </cell>
          <cell r="E230">
            <v>650</v>
          </cell>
        </row>
        <row r="231">
          <cell r="B231" t="str">
            <v>9210164</v>
          </cell>
          <cell r="E231">
            <v>1228</v>
          </cell>
        </row>
        <row r="232">
          <cell r="B232" t="str">
            <v>9210184</v>
          </cell>
          <cell r="E232">
            <v>959</v>
          </cell>
        </row>
        <row r="233">
          <cell r="B233" t="str">
            <v>9210184</v>
          </cell>
          <cell r="E233">
            <v>5738</v>
          </cell>
        </row>
        <row r="234">
          <cell r="B234" t="str">
            <v>9210185</v>
          </cell>
          <cell r="E234">
            <v>2250</v>
          </cell>
        </row>
        <row r="235">
          <cell r="B235" t="str">
            <v>9210204</v>
          </cell>
          <cell r="E235">
            <v>518</v>
          </cell>
        </row>
        <row r="236">
          <cell r="B236" t="str">
            <v>9210205</v>
          </cell>
          <cell r="E236">
            <v>471</v>
          </cell>
        </row>
        <row r="237">
          <cell r="B237" t="str">
            <v>9210225</v>
          </cell>
          <cell r="E237">
            <v>471</v>
          </cell>
        </row>
        <row r="238">
          <cell r="B238" t="str">
            <v>9210274</v>
          </cell>
          <cell r="E238">
            <v>526</v>
          </cell>
        </row>
        <row r="239">
          <cell r="B239" t="str">
            <v>9210303</v>
          </cell>
          <cell r="E239">
            <v>100</v>
          </cell>
        </row>
        <row r="240">
          <cell r="B240" t="str">
            <v>9210371</v>
          </cell>
          <cell r="E240">
            <v>1000</v>
          </cell>
        </row>
        <row r="241">
          <cell r="B241" t="str">
            <v>9210371</v>
          </cell>
          <cell r="E241">
            <v>402</v>
          </cell>
        </row>
        <row r="242">
          <cell r="B242" t="str">
            <v>9210427</v>
          </cell>
          <cell r="E242">
            <v>2</v>
          </cell>
        </row>
        <row r="243">
          <cell r="B243" t="str">
            <v>9210464</v>
          </cell>
          <cell r="E243">
            <v>581</v>
          </cell>
        </row>
        <row r="244">
          <cell r="B244" t="str">
            <v>9210480</v>
          </cell>
          <cell r="E244">
            <v>160</v>
          </cell>
        </row>
        <row r="245">
          <cell r="B245" t="str">
            <v>9210637</v>
          </cell>
          <cell r="E245">
            <v>42</v>
          </cell>
        </row>
        <row r="246">
          <cell r="B246" t="str">
            <v>9310617</v>
          </cell>
          <cell r="E246">
            <v>87</v>
          </cell>
        </row>
        <row r="247">
          <cell r="B247" t="str">
            <v>9310618</v>
          </cell>
          <cell r="E247">
            <v>3190</v>
          </cell>
        </row>
        <row r="248">
          <cell r="B248" t="str">
            <v>9310672</v>
          </cell>
          <cell r="E248">
            <v>3</v>
          </cell>
        </row>
        <row r="249">
          <cell r="B249" t="str">
            <v>9310692</v>
          </cell>
          <cell r="E249">
            <v>3</v>
          </cell>
        </row>
        <row r="250">
          <cell r="B250" t="str">
            <v>9310693</v>
          </cell>
          <cell r="E250">
            <v>3</v>
          </cell>
        </row>
        <row r="251">
          <cell r="B251" t="str">
            <v>9310696</v>
          </cell>
          <cell r="E251">
            <v>2</v>
          </cell>
        </row>
        <row r="252">
          <cell r="B252" t="str">
            <v>9310698</v>
          </cell>
          <cell r="E252">
            <v>4</v>
          </cell>
        </row>
        <row r="253">
          <cell r="B253" t="str">
            <v>9310699</v>
          </cell>
          <cell r="E253">
            <v>5</v>
          </cell>
        </row>
        <row r="254">
          <cell r="B254" t="str">
            <v>9311003</v>
          </cell>
          <cell r="E254">
            <v>1</v>
          </cell>
        </row>
        <row r="255">
          <cell r="B255" t="str">
            <v>9311005</v>
          </cell>
          <cell r="E255">
            <v>3</v>
          </cell>
        </row>
        <row r="256">
          <cell r="B256" t="str">
            <v>9311007</v>
          </cell>
          <cell r="E256">
            <v>2</v>
          </cell>
        </row>
        <row r="257">
          <cell r="B257" t="str">
            <v>9311008</v>
          </cell>
          <cell r="E257">
            <v>4</v>
          </cell>
        </row>
        <row r="258">
          <cell r="B258" t="str">
            <v>9311009</v>
          </cell>
          <cell r="E258">
            <v>2</v>
          </cell>
        </row>
        <row r="259">
          <cell r="B259" t="str">
            <v>9311011</v>
          </cell>
          <cell r="E259">
            <v>1</v>
          </cell>
        </row>
        <row r="260">
          <cell r="B260" t="str">
            <v>9311012</v>
          </cell>
          <cell r="E260">
            <v>1</v>
          </cell>
        </row>
        <row r="261">
          <cell r="B261" t="str">
            <v>9311014</v>
          </cell>
          <cell r="E261">
            <v>3</v>
          </cell>
        </row>
        <row r="262">
          <cell r="B262" t="str">
            <v>9311016</v>
          </cell>
          <cell r="E262">
            <v>8</v>
          </cell>
        </row>
        <row r="263">
          <cell r="B263" t="str">
            <v>9311017</v>
          </cell>
          <cell r="E263">
            <v>6</v>
          </cell>
        </row>
        <row r="264">
          <cell r="B264" t="str">
            <v>9311018</v>
          </cell>
          <cell r="E264">
            <v>1</v>
          </cell>
        </row>
        <row r="265">
          <cell r="B265" t="str">
            <v>9311019</v>
          </cell>
          <cell r="E265">
            <v>1</v>
          </cell>
        </row>
        <row r="266">
          <cell r="B266" t="str">
            <v>9311020</v>
          </cell>
          <cell r="E266">
            <v>15</v>
          </cell>
        </row>
        <row r="267">
          <cell r="B267" t="str">
            <v>9311021</v>
          </cell>
          <cell r="E267">
            <v>6</v>
          </cell>
        </row>
        <row r="268">
          <cell r="B268" t="str">
            <v>9311023</v>
          </cell>
          <cell r="E268">
            <v>4</v>
          </cell>
        </row>
        <row r="269">
          <cell r="B269" t="str">
            <v>9311025</v>
          </cell>
          <cell r="E269">
            <v>1</v>
          </cell>
        </row>
        <row r="270">
          <cell r="B270" t="str">
            <v>9311026</v>
          </cell>
          <cell r="E270">
            <v>4</v>
          </cell>
        </row>
        <row r="271">
          <cell r="B271" t="str">
            <v>9311027</v>
          </cell>
          <cell r="E271">
            <v>2</v>
          </cell>
        </row>
        <row r="272">
          <cell r="B272" t="str">
            <v>9311030</v>
          </cell>
          <cell r="E272">
            <v>1</v>
          </cell>
        </row>
        <row r="273">
          <cell r="B273" t="str">
            <v>9311032</v>
          </cell>
          <cell r="E273">
            <v>4</v>
          </cell>
        </row>
        <row r="274">
          <cell r="B274" t="str">
            <v>9311035</v>
          </cell>
          <cell r="E274">
            <v>5</v>
          </cell>
        </row>
        <row r="275">
          <cell r="B275" t="str">
            <v>9311037</v>
          </cell>
          <cell r="E275">
            <v>3</v>
          </cell>
        </row>
        <row r="276">
          <cell r="B276" t="str">
            <v>9311038</v>
          </cell>
          <cell r="E276">
            <v>3</v>
          </cell>
        </row>
        <row r="277">
          <cell r="B277" t="str">
            <v>9311040</v>
          </cell>
          <cell r="E277">
            <v>10</v>
          </cell>
        </row>
        <row r="278">
          <cell r="B278" t="str">
            <v>9311041</v>
          </cell>
          <cell r="E278">
            <v>14</v>
          </cell>
        </row>
        <row r="279">
          <cell r="B279" t="str">
            <v>9311046</v>
          </cell>
          <cell r="E279">
            <v>4</v>
          </cell>
        </row>
        <row r="280">
          <cell r="B280" t="str">
            <v>9311047</v>
          </cell>
          <cell r="E280">
            <v>6</v>
          </cell>
        </row>
        <row r="281">
          <cell r="B281" t="str">
            <v>9311049</v>
          </cell>
          <cell r="E281">
            <v>3</v>
          </cell>
        </row>
        <row r="282">
          <cell r="B282" t="str">
            <v>9311156</v>
          </cell>
          <cell r="E282">
            <v>104.9</v>
          </cell>
        </row>
        <row r="283">
          <cell r="B283" t="str">
            <v>9311160</v>
          </cell>
          <cell r="E283">
            <v>179.5</v>
          </cell>
        </row>
        <row r="284">
          <cell r="B284" t="str">
            <v>9311171</v>
          </cell>
          <cell r="E284">
            <v>224</v>
          </cell>
        </row>
        <row r="285">
          <cell r="B285" t="str">
            <v>9311196</v>
          </cell>
          <cell r="E285">
            <v>482</v>
          </cell>
        </row>
        <row r="286">
          <cell r="B286" t="str">
            <v>3210351</v>
          </cell>
          <cell r="E286">
            <v>223</v>
          </cell>
        </row>
        <row r="287">
          <cell r="B287" t="str">
            <v>9204035</v>
          </cell>
          <cell r="E287">
            <v>22000</v>
          </cell>
        </row>
        <row r="288">
          <cell r="B288" t="str">
            <v>9210430</v>
          </cell>
          <cell r="E288">
            <v>1</v>
          </cell>
        </row>
        <row r="289">
          <cell r="B289" t="str">
            <v>9210346</v>
          </cell>
          <cell r="E289">
            <v>12</v>
          </cell>
        </row>
        <row r="290">
          <cell r="B290" t="str">
            <v>9202111</v>
          </cell>
          <cell r="E290">
            <v>1</v>
          </cell>
        </row>
        <row r="291">
          <cell r="B291" t="str">
            <v>9203028</v>
          </cell>
          <cell r="E291">
            <v>200</v>
          </cell>
        </row>
        <row r="292">
          <cell r="B292" t="str">
            <v>9202732</v>
          </cell>
          <cell r="E292">
            <v>3</v>
          </cell>
        </row>
        <row r="293">
          <cell r="B293" t="str">
            <v>9310611</v>
          </cell>
          <cell r="E293">
            <v>12499</v>
          </cell>
        </row>
        <row r="294">
          <cell r="B294" t="str">
            <v>9310611</v>
          </cell>
          <cell r="E294">
            <v>1</v>
          </cell>
        </row>
        <row r="295">
          <cell r="B295" t="str">
            <v>9210345</v>
          </cell>
          <cell r="E295">
            <v>79000</v>
          </cell>
        </row>
        <row r="296">
          <cell r="B296" t="str">
            <v>9205005</v>
          </cell>
          <cell r="E296">
            <v>1</v>
          </cell>
        </row>
        <row r="297">
          <cell r="B297" t="str">
            <v>9205005</v>
          </cell>
          <cell r="E297">
            <v>59999</v>
          </cell>
        </row>
        <row r="298">
          <cell r="B298" t="str">
            <v>9205817</v>
          </cell>
          <cell r="E298">
            <v>67200</v>
          </cell>
        </row>
        <row r="299">
          <cell r="B299" t="str">
            <v>9205817</v>
          </cell>
          <cell r="E299">
            <v>4800</v>
          </cell>
        </row>
        <row r="300">
          <cell r="B300" t="str">
            <v>9311230</v>
          </cell>
          <cell r="E300">
            <v>1</v>
          </cell>
        </row>
        <row r="301">
          <cell r="B301" t="str">
            <v>9311230</v>
          </cell>
          <cell r="E301">
            <v>29999</v>
          </cell>
        </row>
        <row r="302">
          <cell r="B302" t="str">
            <v>9210345</v>
          </cell>
          <cell r="E302">
            <v>1000</v>
          </cell>
        </row>
        <row r="303">
          <cell r="B303" t="str">
            <v>9311156</v>
          </cell>
          <cell r="E303">
            <v>153</v>
          </cell>
        </row>
        <row r="304">
          <cell r="B304" t="str">
            <v>9311152</v>
          </cell>
          <cell r="E304">
            <v>451.9</v>
          </cell>
        </row>
        <row r="305">
          <cell r="B305" t="str">
            <v>9311175</v>
          </cell>
          <cell r="E305">
            <v>324</v>
          </cell>
        </row>
        <row r="306">
          <cell r="B306" t="str">
            <v>9311160</v>
          </cell>
          <cell r="E306">
            <v>49.5</v>
          </cell>
        </row>
        <row r="307">
          <cell r="B307" t="str">
            <v>9311150</v>
          </cell>
          <cell r="E307">
            <v>173.5</v>
          </cell>
        </row>
        <row r="308">
          <cell r="B308" t="str">
            <v>9311171</v>
          </cell>
          <cell r="E308">
            <v>224.5</v>
          </cell>
        </row>
        <row r="309">
          <cell r="B309" t="str">
            <v>9201541</v>
          </cell>
          <cell r="E309">
            <v>1</v>
          </cell>
        </row>
        <row r="310">
          <cell r="B310" t="str">
            <v>92015446</v>
          </cell>
          <cell r="E310">
            <v>35000</v>
          </cell>
        </row>
        <row r="311">
          <cell r="B311" t="str">
            <v>9201541</v>
          </cell>
          <cell r="E311">
            <v>37999</v>
          </cell>
        </row>
        <row r="312">
          <cell r="B312" t="str">
            <v>9201544</v>
          </cell>
          <cell r="E312">
            <v>35000</v>
          </cell>
        </row>
        <row r="313">
          <cell r="B313" t="str">
            <v>9201542</v>
          </cell>
          <cell r="E313">
            <v>38000</v>
          </cell>
        </row>
        <row r="314">
          <cell r="B314" t="str">
            <v>9201543</v>
          </cell>
          <cell r="E314">
            <v>35000</v>
          </cell>
        </row>
        <row r="315">
          <cell r="B315" t="str">
            <v>9201545</v>
          </cell>
          <cell r="E315">
            <v>35000</v>
          </cell>
        </row>
        <row r="316">
          <cell r="B316" t="str">
            <v>9210079</v>
          </cell>
          <cell r="E316">
            <v>3</v>
          </cell>
        </row>
        <row r="317">
          <cell r="B317" t="str">
            <v>9210234</v>
          </cell>
          <cell r="E317">
            <v>80</v>
          </cell>
        </row>
        <row r="318">
          <cell r="B318" t="str">
            <v>9203066</v>
          </cell>
          <cell r="E318">
            <v>70</v>
          </cell>
        </row>
        <row r="319">
          <cell r="B319" t="str">
            <v>9203066</v>
          </cell>
          <cell r="E319">
            <v>60</v>
          </cell>
        </row>
        <row r="320">
          <cell r="B320" t="str">
            <v>9202111</v>
          </cell>
          <cell r="E320">
            <v>61</v>
          </cell>
        </row>
        <row r="321">
          <cell r="B321" t="str">
            <v>9202111</v>
          </cell>
          <cell r="E321">
            <v>1</v>
          </cell>
        </row>
        <row r="322">
          <cell r="B322" t="str">
            <v>9206008</v>
          </cell>
          <cell r="E322">
            <v>200</v>
          </cell>
        </row>
        <row r="323">
          <cell r="B323" t="str">
            <v>9206010</v>
          </cell>
          <cell r="E323">
            <v>200</v>
          </cell>
        </row>
        <row r="324">
          <cell r="B324" t="str">
            <v>9206009</v>
          </cell>
          <cell r="E324">
            <v>200</v>
          </cell>
        </row>
        <row r="325">
          <cell r="B325" t="str">
            <v>9210463</v>
          </cell>
          <cell r="E325">
            <v>12000</v>
          </cell>
        </row>
        <row r="326">
          <cell r="B326" t="str">
            <v>9310622</v>
          </cell>
          <cell r="E326">
            <v>1</v>
          </cell>
        </row>
        <row r="327">
          <cell r="B327" t="str">
            <v>9310612</v>
          </cell>
          <cell r="E327">
            <v>31558</v>
          </cell>
        </row>
        <row r="328">
          <cell r="B328" t="str">
            <v>9310622</v>
          </cell>
          <cell r="E328">
            <v>32999</v>
          </cell>
        </row>
        <row r="329">
          <cell r="B329" t="str">
            <v>9201547</v>
          </cell>
          <cell r="E329">
            <v>11150</v>
          </cell>
        </row>
        <row r="330">
          <cell r="B330" t="str">
            <v>9203033</v>
          </cell>
          <cell r="E330">
            <v>250</v>
          </cell>
        </row>
        <row r="331">
          <cell r="B331" t="str">
            <v>9311069</v>
          </cell>
          <cell r="E331">
            <v>2000</v>
          </cell>
        </row>
        <row r="332">
          <cell r="B332" t="str">
            <v>93110700</v>
          </cell>
          <cell r="E332">
            <v>35000</v>
          </cell>
        </row>
        <row r="333">
          <cell r="B333" t="str">
            <v>93110700</v>
          </cell>
          <cell r="E333">
            <v>11000</v>
          </cell>
        </row>
        <row r="334">
          <cell r="B334" t="str">
            <v>93110706</v>
          </cell>
          <cell r="E334">
            <v>500</v>
          </cell>
        </row>
        <row r="335">
          <cell r="B335" t="str">
            <v>9311069</v>
          </cell>
          <cell r="E335">
            <v>500</v>
          </cell>
        </row>
        <row r="336">
          <cell r="B336" t="str">
            <v>93110701</v>
          </cell>
          <cell r="E336">
            <v>500</v>
          </cell>
        </row>
        <row r="337">
          <cell r="B337" t="str">
            <v>9311072</v>
          </cell>
          <cell r="E337">
            <v>2000</v>
          </cell>
        </row>
        <row r="338">
          <cell r="B338" t="str">
            <v>9311072</v>
          </cell>
          <cell r="E338">
            <v>4000</v>
          </cell>
        </row>
        <row r="339">
          <cell r="B339" t="str">
            <v>93110705</v>
          </cell>
          <cell r="E339">
            <v>1500</v>
          </cell>
        </row>
        <row r="340">
          <cell r="B340" t="str">
            <v>93110701</v>
          </cell>
          <cell r="E340">
            <v>2000</v>
          </cell>
        </row>
        <row r="341">
          <cell r="B341" t="str">
            <v>9311072</v>
          </cell>
          <cell r="E341">
            <v>2000</v>
          </cell>
        </row>
        <row r="342">
          <cell r="B342" t="str">
            <v>93110701</v>
          </cell>
          <cell r="E342">
            <v>500</v>
          </cell>
        </row>
        <row r="343">
          <cell r="B343" t="str">
            <v>93110700</v>
          </cell>
          <cell r="E343">
            <v>7000</v>
          </cell>
        </row>
        <row r="344">
          <cell r="B344" t="str">
            <v>93110706</v>
          </cell>
          <cell r="E344">
            <v>500</v>
          </cell>
        </row>
        <row r="345">
          <cell r="B345" t="str">
            <v>93110705</v>
          </cell>
          <cell r="E345">
            <v>4000</v>
          </cell>
        </row>
        <row r="346">
          <cell r="B346" t="str">
            <v>93110706</v>
          </cell>
          <cell r="E346">
            <v>500</v>
          </cell>
        </row>
        <row r="347">
          <cell r="B347" t="str">
            <v>9311068</v>
          </cell>
          <cell r="E347">
            <v>5000</v>
          </cell>
        </row>
        <row r="348">
          <cell r="B348" t="str">
            <v>93110705</v>
          </cell>
          <cell r="E348">
            <v>10000</v>
          </cell>
        </row>
        <row r="349">
          <cell r="B349" t="str">
            <v>9311069</v>
          </cell>
          <cell r="E349">
            <v>1000</v>
          </cell>
        </row>
        <row r="350">
          <cell r="B350" t="str">
            <v>9201549</v>
          </cell>
          <cell r="E350">
            <v>10000</v>
          </cell>
        </row>
        <row r="351">
          <cell r="B351" t="str">
            <v>9201548</v>
          </cell>
          <cell r="E351">
            <v>10000</v>
          </cell>
        </row>
        <row r="352">
          <cell r="B352" t="str">
            <v>9203066</v>
          </cell>
          <cell r="E352">
            <v>50</v>
          </cell>
        </row>
        <row r="353">
          <cell r="B353" t="str">
            <v>9202111</v>
          </cell>
          <cell r="E353">
            <v>17</v>
          </cell>
        </row>
        <row r="354">
          <cell r="B354" t="str">
            <v>9202111</v>
          </cell>
          <cell r="E354">
            <v>10</v>
          </cell>
        </row>
        <row r="355">
          <cell r="B355" t="str">
            <v>9202111</v>
          </cell>
          <cell r="E355">
            <v>4</v>
          </cell>
        </row>
        <row r="356">
          <cell r="B356" t="str">
            <v>9202111</v>
          </cell>
          <cell r="E356">
            <v>1</v>
          </cell>
        </row>
        <row r="357">
          <cell r="B357" t="str">
            <v>9202111</v>
          </cell>
          <cell r="E357">
            <v>23</v>
          </cell>
        </row>
        <row r="358">
          <cell r="B358" t="str">
            <v>9202111</v>
          </cell>
          <cell r="E358">
            <v>8</v>
          </cell>
        </row>
        <row r="359">
          <cell r="B359" t="str">
            <v>9203066</v>
          </cell>
          <cell r="E359">
            <v>240</v>
          </cell>
        </row>
        <row r="360">
          <cell r="B360" t="str">
            <v>9311174</v>
          </cell>
          <cell r="E360">
            <v>200</v>
          </cell>
        </row>
        <row r="361">
          <cell r="B361" t="str">
            <v>9209086</v>
          </cell>
          <cell r="E361">
            <v>200</v>
          </cell>
        </row>
        <row r="362">
          <cell r="B362" t="str">
            <v>9206010</v>
          </cell>
          <cell r="E362">
            <v>200</v>
          </cell>
        </row>
        <row r="363">
          <cell r="B363" t="str">
            <v>9206008</v>
          </cell>
          <cell r="E363">
            <v>200</v>
          </cell>
        </row>
        <row r="364">
          <cell r="B364" t="str">
            <v>9206009</v>
          </cell>
          <cell r="E364">
            <v>200</v>
          </cell>
        </row>
        <row r="365">
          <cell r="B365" t="str">
            <v>9201735</v>
          </cell>
          <cell r="E365">
            <v>1010</v>
          </cell>
        </row>
        <row r="366">
          <cell r="B366" t="str">
            <v>9202111</v>
          </cell>
          <cell r="E366">
            <v>4</v>
          </cell>
        </row>
        <row r="367">
          <cell r="B367" t="str">
            <v>9209041</v>
          </cell>
          <cell r="E367">
            <v>3500</v>
          </cell>
        </row>
        <row r="368">
          <cell r="B368" t="str">
            <v>9209042</v>
          </cell>
          <cell r="E368">
            <v>100</v>
          </cell>
        </row>
        <row r="369">
          <cell r="B369" t="str">
            <v>9201606</v>
          </cell>
          <cell r="E369">
            <v>8</v>
          </cell>
        </row>
        <row r="370">
          <cell r="B370" t="str">
            <v>9209063</v>
          </cell>
          <cell r="E370">
            <v>50</v>
          </cell>
        </row>
        <row r="371">
          <cell r="B371" t="str">
            <v>9203042</v>
          </cell>
          <cell r="E371">
            <v>100</v>
          </cell>
        </row>
        <row r="372">
          <cell r="B372" t="str">
            <v>9210434</v>
          </cell>
          <cell r="E372">
            <v>190</v>
          </cell>
        </row>
        <row r="373">
          <cell r="B373" t="str">
            <v>9210446</v>
          </cell>
          <cell r="E373">
            <v>10</v>
          </cell>
        </row>
        <row r="374">
          <cell r="B374" t="str">
            <v>9209056</v>
          </cell>
          <cell r="E374">
            <v>550</v>
          </cell>
        </row>
        <row r="375">
          <cell r="B375" t="str">
            <v>9310659</v>
          </cell>
          <cell r="E375">
            <v>1</v>
          </cell>
        </row>
        <row r="376">
          <cell r="B376" t="str">
            <v>9210027</v>
          </cell>
          <cell r="E376">
            <v>10</v>
          </cell>
        </row>
        <row r="377">
          <cell r="B377" t="str">
            <v>9210498</v>
          </cell>
          <cell r="E377">
            <v>50</v>
          </cell>
        </row>
        <row r="378">
          <cell r="B378" t="str">
            <v>9210342</v>
          </cell>
          <cell r="E378">
            <v>1</v>
          </cell>
        </row>
        <row r="379">
          <cell r="B379" t="str">
            <v>9210339</v>
          </cell>
          <cell r="E379">
            <v>100</v>
          </cell>
        </row>
        <row r="380">
          <cell r="B380" t="str">
            <v>9311147</v>
          </cell>
          <cell r="E380">
            <v>4</v>
          </cell>
        </row>
        <row r="381">
          <cell r="B381" t="str">
            <v>9311067</v>
          </cell>
          <cell r="E381">
            <v>187</v>
          </cell>
        </row>
        <row r="382">
          <cell r="B382" t="str">
            <v>9311067</v>
          </cell>
          <cell r="E382">
            <v>25</v>
          </cell>
        </row>
        <row r="383">
          <cell r="B383" t="str">
            <v>9311067</v>
          </cell>
          <cell r="E383">
            <v>7</v>
          </cell>
        </row>
        <row r="384">
          <cell r="B384" t="str">
            <v>9311067</v>
          </cell>
          <cell r="E384">
            <v>181</v>
          </cell>
        </row>
        <row r="385">
          <cell r="B385" t="str">
            <v>9311067</v>
          </cell>
          <cell r="E385">
            <v>4</v>
          </cell>
        </row>
        <row r="386">
          <cell r="B386" t="str">
            <v>9311067</v>
          </cell>
          <cell r="E386">
            <v>32</v>
          </cell>
        </row>
        <row r="387">
          <cell r="B387" t="str">
            <v>9311067</v>
          </cell>
          <cell r="E387">
            <v>26</v>
          </cell>
        </row>
        <row r="388">
          <cell r="B388" t="str">
            <v>9311067</v>
          </cell>
          <cell r="E388">
            <v>51</v>
          </cell>
        </row>
        <row r="389">
          <cell r="B389" t="str">
            <v>9311067</v>
          </cell>
          <cell r="E389">
            <v>356</v>
          </cell>
        </row>
        <row r="390">
          <cell r="B390" t="str">
            <v>9311067</v>
          </cell>
          <cell r="E390">
            <v>190</v>
          </cell>
        </row>
        <row r="391">
          <cell r="B391" t="str">
            <v>9311067</v>
          </cell>
          <cell r="E391">
            <v>194</v>
          </cell>
        </row>
        <row r="392">
          <cell r="B392" t="str">
            <v>9311067</v>
          </cell>
          <cell r="E392">
            <v>50</v>
          </cell>
        </row>
        <row r="393">
          <cell r="B393" t="str">
            <v>9311067</v>
          </cell>
          <cell r="E393">
            <v>1</v>
          </cell>
        </row>
        <row r="394">
          <cell r="B394" t="str">
            <v>9311067</v>
          </cell>
          <cell r="E394">
            <v>123</v>
          </cell>
        </row>
        <row r="395">
          <cell r="B395" t="str">
            <v>9311067</v>
          </cell>
          <cell r="E395">
            <v>22</v>
          </cell>
        </row>
        <row r="396">
          <cell r="B396" t="str">
            <v>9311067</v>
          </cell>
          <cell r="E396">
            <v>972</v>
          </cell>
        </row>
        <row r="397">
          <cell r="B397" t="str">
            <v>9311067</v>
          </cell>
          <cell r="E397">
            <v>75</v>
          </cell>
        </row>
        <row r="398">
          <cell r="B398" t="str">
            <v>9311067</v>
          </cell>
          <cell r="E398">
            <v>30</v>
          </cell>
        </row>
        <row r="399">
          <cell r="B399" t="str">
            <v>9311067</v>
          </cell>
          <cell r="E399">
            <v>187</v>
          </cell>
        </row>
        <row r="400">
          <cell r="B400" t="str">
            <v>9311067</v>
          </cell>
          <cell r="E400">
            <v>356</v>
          </cell>
        </row>
        <row r="401">
          <cell r="B401" t="str">
            <v>9205031</v>
          </cell>
          <cell r="E401">
            <v>108</v>
          </cell>
        </row>
        <row r="402">
          <cell r="B402" t="str">
            <v>9205031</v>
          </cell>
          <cell r="E402">
            <v>960</v>
          </cell>
        </row>
        <row r="403">
          <cell r="B403" t="str">
            <v>9205031</v>
          </cell>
          <cell r="E403">
            <v>122</v>
          </cell>
        </row>
        <row r="404">
          <cell r="B404" t="str">
            <v>9205031</v>
          </cell>
          <cell r="E404">
            <v>1950</v>
          </cell>
        </row>
        <row r="405">
          <cell r="B405" t="str">
            <v>9205002</v>
          </cell>
          <cell r="E405">
            <v>6201</v>
          </cell>
        </row>
        <row r="406">
          <cell r="B406" t="str">
            <v>9210197</v>
          </cell>
          <cell r="E406">
            <v>800</v>
          </cell>
        </row>
        <row r="407">
          <cell r="B407" t="str">
            <v>9310600</v>
          </cell>
          <cell r="E407">
            <v>18</v>
          </cell>
        </row>
        <row r="408">
          <cell r="B408" t="str">
            <v>9205031</v>
          </cell>
          <cell r="E408">
            <v>1011</v>
          </cell>
        </row>
        <row r="409">
          <cell r="B409" t="str">
            <v>9210320</v>
          </cell>
          <cell r="E409">
            <v>1052</v>
          </cell>
        </row>
        <row r="410">
          <cell r="B410" t="str">
            <v>9201605</v>
          </cell>
          <cell r="E410">
            <v>367</v>
          </cell>
        </row>
        <row r="411">
          <cell r="B411" t="str">
            <v>9310635</v>
          </cell>
          <cell r="E411">
            <v>200</v>
          </cell>
        </row>
        <row r="412">
          <cell r="B412" t="str">
            <v>9201605</v>
          </cell>
          <cell r="E412">
            <v>200</v>
          </cell>
        </row>
        <row r="413">
          <cell r="B413" t="str">
            <v>9201605</v>
          </cell>
          <cell r="E413">
            <v>310</v>
          </cell>
        </row>
        <row r="414">
          <cell r="B414" t="str">
            <v>9201605</v>
          </cell>
          <cell r="E414">
            <v>500</v>
          </cell>
        </row>
        <row r="415">
          <cell r="B415" t="str">
            <v>9201605</v>
          </cell>
          <cell r="E415">
            <v>15</v>
          </cell>
        </row>
        <row r="416">
          <cell r="B416" t="str">
            <v>9201605</v>
          </cell>
          <cell r="E416">
            <v>200</v>
          </cell>
        </row>
        <row r="417">
          <cell r="B417" t="str">
            <v>9201605</v>
          </cell>
          <cell r="E417">
            <v>380</v>
          </cell>
        </row>
        <row r="418">
          <cell r="B418" t="str">
            <v>9201605</v>
          </cell>
          <cell r="E418">
            <v>365</v>
          </cell>
        </row>
        <row r="419">
          <cell r="B419" t="str">
            <v>9201605</v>
          </cell>
          <cell r="E419">
            <v>2150</v>
          </cell>
        </row>
        <row r="420">
          <cell r="B420" t="str">
            <v>9210155</v>
          </cell>
          <cell r="E420">
            <v>86</v>
          </cell>
        </row>
        <row r="421">
          <cell r="B421" t="str">
            <v>9310635</v>
          </cell>
          <cell r="E421">
            <v>193</v>
          </cell>
        </row>
        <row r="422">
          <cell r="B422" t="str">
            <v>9201742</v>
          </cell>
          <cell r="E422">
            <v>450</v>
          </cell>
        </row>
        <row r="423">
          <cell r="B423" t="str">
            <v>9201742</v>
          </cell>
          <cell r="E423">
            <v>526</v>
          </cell>
        </row>
        <row r="424">
          <cell r="B424" t="str">
            <v>9210343</v>
          </cell>
          <cell r="E424">
            <v>87</v>
          </cell>
        </row>
        <row r="425">
          <cell r="B425" t="str">
            <v>9201742</v>
          </cell>
          <cell r="E425">
            <v>1252</v>
          </cell>
        </row>
        <row r="426">
          <cell r="B426" t="str">
            <v>9201729</v>
          </cell>
          <cell r="E426">
            <v>21550</v>
          </cell>
        </row>
        <row r="427">
          <cell r="B427" t="str">
            <v>9201737</v>
          </cell>
          <cell r="E427">
            <v>8021</v>
          </cell>
        </row>
        <row r="428">
          <cell r="B428" t="str">
            <v>9201736</v>
          </cell>
          <cell r="E428">
            <v>16435</v>
          </cell>
        </row>
        <row r="429">
          <cell r="B429" t="str">
            <v>9203061</v>
          </cell>
          <cell r="E429">
            <v>113</v>
          </cell>
        </row>
        <row r="430">
          <cell r="B430" t="str">
            <v>9203061</v>
          </cell>
          <cell r="E430">
            <v>1</v>
          </cell>
        </row>
        <row r="431">
          <cell r="B431" t="str">
            <v>9201022</v>
          </cell>
          <cell r="E431">
            <v>1371</v>
          </cell>
        </row>
        <row r="432">
          <cell r="B432" t="str">
            <v>9311126</v>
          </cell>
          <cell r="E432">
            <v>440</v>
          </cell>
        </row>
        <row r="433">
          <cell r="B433" t="str">
            <v>9210155</v>
          </cell>
          <cell r="E433">
            <v>68</v>
          </cell>
        </row>
        <row r="434">
          <cell r="B434" t="str">
            <v>9203062</v>
          </cell>
          <cell r="E434">
            <v>61</v>
          </cell>
        </row>
        <row r="435">
          <cell r="B435" t="str">
            <v>9201742</v>
          </cell>
          <cell r="E435">
            <v>110</v>
          </cell>
        </row>
        <row r="436">
          <cell r="B436" t="str">
            <v>9201738</v>
          </cell>
          <cell r="E436">
            <v>5100</v>
          </cell>
        </row>
        <row r="437">
          <cell r="B437" t="str">
            <v>9311204</v>
          </cell>
          <cell r="E437">
            <v>2</v>
          </cell>
        </row>
        <row r="438">
          <cell r="B438" t="str">
            <v>9205013</v>
          </cell>
          <cell r="E438">
            <v>400</v>
          </cell>
        </row>
        <row r="439">
          <cell r="B439" t="str">
            <v>9310627</v>
          </cell>
          <cell r="E439">
            <v>100</v>
          </cell>
        </row>
        <row r="440">
          <cell r="B440" t="str">
            <v>9311216</v>
          </cell>
          <cell r="E440">
            <v>25</v>
          </cell>
        </row>
        <row r="441">
          <cell r="B441" t="str">
            <v>9310547</v>
          </cell>
          <cell r="E441">
            <v>185</v>
          </cell>
        </row>
        <row r="442">
          <cell r="B442" t="str">
            <v>9311204</v>
          </cell>
          <cell r="E442">
            <v>110</v>
          </cell>
        </row>
        <row r="443">
          <cell r="B443" t="str">
            <v>9310628</v>
          </cell>
          <cell r="E443">
            <v>2000</v>
          </cell>
        </row>
        <row r="444">
          <cell r="B444" t="str">
            <v>9311214</v>
          </cell>
          <cell r="E444">
            <v>30</v>
          </cell>
        </row>
        <row r="445">
          <cell r="B445" t="str">
            <v>9210371</v>
          </cell>
          <cell r="E445">
            <v>132</v>
          </cell>
        </row>
        <row r="446">
          <cell r="B446" t="str">
            <v>9310547</v>
          </cell>
          <cell r="E446">
            <v>130</v>
          </cell>
        </row>
        <row r="447">
          <cell r="B447" t="str">
            <v>9310547</v>
          </cell>
          <cell r="E447">
            <v>530</v>
          </cell>
        </row>
        <row r="448">
          <cell r="B448" t="str">
            <v>9201739</v>
          </cell>
          <cell r="E448">
            <v>1142</v>
          </cell>
        </row>
        <row r="449">
          <cell r="B449" t="str">
            <v>9210236</v>
          </cell>
          <cell r="E449">
            <v>44</v>
          </cell>
        </row>
        <row r="450">
          <cell r="B450" t="str">
            <v>9310628</v>
          </cell>
          <cell r="E450">
            <v>1337</v>
          </cell>
        </row>
        <row r="451">
          <cell r="B451" t="str">
            <v>9201736</v>
          </cell>
          <cell r="E451">
            <v>278</v>
          </cell>
        </row>
        <row r="452">
          <cell r="B452" t="str">
            <v>9205914</v>
          </cell>
          <cell r="E452">
            <v>255</v>
          </cell>
        </row>
        <row r="453">
          <cell r="B453" t="str">
            <v>9311204</v>
          </cell>
          <cell r="E453">
            <v>2</v>
          </cell>
        </row>
        <row r="454">
          <cell r="B454" t="str">
            <v>9311204</v>
          </cell>
          <cell r="E454">
            <v>34</v>
          </cell>
        </row>
        <row r="455">
          <cell r="B455" t="str">
            <v>9311216</v>
          </cell>
          <cell r="E455">
            <v>66</v>
          </cell>
        </row>
        <row r="456">
          <cell r="B456" t="str">
            <v>9311215</v>
          </cell>
          <cell r="E456">
            <v>3</v>
          </cell>
        </row>
        <row r="457">
          <cell r="B457" t="str">
            <v>9206119</v>
          </cell>
          <cell r="E457">
            <v>1</v>
          </cell>
        </row>
        <row r="458">
          <cell r="B458" t="str">
            <v>9206119</v>
          </cell>
          <cell r="E458">
            <v>369</v>
          </cell>
        </row>
        <row r="459">
          <cell r="B459" t="str">
            <v>9203061</v>
          </cell>
          <cell r="E459">
            <v>130</v>
          </cell>
        </row>
        <row r="460">
          <cell r="B460" t="str">
            <v>9310600</v>
          </cell>
          <cell r="E460">
            <v>68</v>
          </cell>
        </row>
        <row r="461">
          <cell r="B461" t="str">
            <v>9203062</v>
          </cell>
          <cell r="E461">
            <v>108</v>
          </cell>
        </row>
        <row r="462">
          <cell r="B462" t="str">
            <v>9310600</v>
          </cell>
          <cell r="E462">
            <v>125</v>
          </cell>
        </row>
        <row r="463">
          <cell r="B463" t="str">
            <v>9201717</v>
          </cell>
          <cell r="E463">
            <v>200</v>
          </cell>
        </row>
        <row r="464">
          <cell r="B464" t="str">
            <v>9201201</v>
          </cell>
          <cell r="E464">
            <v>2302</v>
          </cell>
        </row>
        <row r="465">
          <cell r="B465" t="str">
            <v>9210440</v>
          </cell>
          <cell r="E465">
            <v>54</v>
          </cell>
        </row>
        <row r="466">
          <cell r="B466" t="str">
            <v>9310600</v>
          </cell>
          <cell r="E466">
            <v>20</v>
          </cell>
        </row>
        <row r="467">
          <cell r="B467" t="str">
            <v>9311214</v>
          </cell>
          <cell r="E467">
            <v>31</v>
          </cell>
        </row>
        <row r="468">
          <cell r="B468" t="str">
            <v>9210440</v>
          </cell>
          <cell r="E468">
            <v>82</v>
          </cell>
        </row>
        <row r="469">
          <cell r="B469" t="str">
            <v>9311216</v>
          </cell>
          <cell r="E469">
            <v>39</v>
          </cell>
        </row>
        <row r="470">
          <cell r="B470" t="str">
            <v>9310600</v>
          </cell>
          <cell r="E470">
            <v>60</v>
          </cell>
        </row>
        <row r="471">
          <cell r="B471" t="str">
            <v>9208036</v>
          </cell>
          <cell r="E471">
            <v>10000</v>
          </cell>
        </row>
        <row r="472">
          <cell r="B472" t="str">
            <v>9203028</v>
          </cell>
          <cell r="E472">
            <v>200</v>
          </cell>
        </row>
        <row r="473">
          <cell r="B473" t="str">
            <v>9210499</v>
          </cell>
          <cell r="E473">
            <v>40</v>
          </cell>
        </row>
        <row r="474">
          <cell r="B474" t="str">
            <v>9209029</v>
          </cell>
          <cell r="E474">
            <v>700</v>
          </cell>
        </row>
        <row r="475">
          <cell r="B475" t="str">
            <v>9202111</v>
          </cell>
          <cell r="E475">
            <v>67</v>
          </cell>
        </row>
        <row r="476">
          <cell r="B476" t="str">
            <v>9210346</v>
          </cell>
          <cell r="E476">
            <v>1</v>
          </cell>
        </row>
        <row r="477">
          <cell r="B477" t="str">
            <v>9208036</v>
          </cell>
          <cell r="E477">
            <v>10000</v>
          </cell>
        </row>
        <row r="478">
          <cell r="B478" t="str">
            <v>9203028</v>
          </cell>
          <cell r="E478">
            <v>150</v>
          </cell>
        </row>
        <row r="479">
          <cell r="B479" t="str">
            <v>9210309</v>
          </cell>
          <cell r="E479">
            <v>290</v>
          </cell>
        </row>
        <row r="480">
          <cell r="B480" t="str">
            <v>9210522</v>
          </cell>
          <cell r="E480">
            <v>330.7</v>
          </cell>
        </row>
        <row r="481">
          <cell r="B481" t="str">
            <v>9207020</v>
          </cell>
          <cell r="E481">
            <v>59999</v>
          </cell>
        </row>
        <row r="482">
          <cell r="B482" t="str">
            <v>9207020</v>
          </cell>
          <cell r="E482">
            <v>1</v>
          </cell>
        </row>
        <row r="483">
          <cell r="B483" t="str">
            <v>9210127</v>
          </cell>
          <cell r="E483">
            <v>10</v>
          </cell>
        </row>
        <row r="484">
          <cell r="B484" t="str">
            <v>9203084</v>
          </cell>
          <cell r="E484">
            <v>40</v>
          </cell>
        </row>
        <row r="485">
          <cell r="B485" t="str">
            <v>9203082</v>
          </cell>
          <cell r="E485">
            <v>10</v>
          </cell>
        </row>
        <row r="486">
          <cell r="B486" t="str">
            <v>9210523</v>
          </cell>
          <cell r="E486">
            <v>135</v>
          </cell>
        </row>
        <row r="487">
          <cell r="B487" t="str">
            <v>9201551</v>
          </cell>
          <cell r="E487">
            <v>20000</v>
          </cell>
        </row>
        <row r="488">
          <cell r="B488" t="str">
            <v>9201550</v>
          </cell>
          <cell r="E488">
            <v>20000</v>
          </cell>
        </row>
        <row r="489">
          <cell r="B489" t="str">
            <v>9202731</v>
          </cell>
          <cell r="E489">
            <v>30</v>
          </cell>
        </row>
        <row r="490">
          <cell r="B490" t="str">
            <v>9208019</v>
          </cell>
          <cell r="E490">
            <v>10000</v>
          </cell>
        </row>
        <row r="491">
          <cell r="B491" t="str">
            <v>9202731</v>
          </cell>
          <cell r="E491">
            <v>10</v>
          </cell>
        </row>
        <row r="492">
          <cell r="B492" t="str">
            <v>9205824</v>
          </cell>
          <cell r="E492">
            <v>10000</v>
          </cell>
        </row>
        <row r="493">
          <cell r="B493" t="str">
            <v>9205825</v>
          </cell>
          <cell r="E493">
            <v>900</v>
          </cell>
        </row>
        <row r="494">
          <cell r="B494" t="str">
            <v>9205823</v>
          </cell>
          <cell r="E494">
            <v>990</v>
          </cell>
        </row>
        <row r="495">
          <cell r="B495" t="str">
            <v>9210345</v>
          </cell>
          <cell r="E495">
            <v>40000</v>
          </cell>
        </row>
        <row r="496">
          <cell r="B496" t="str">
            <v>9205813</v>
          </cell>
          <cell r="E496">
            <v>3110</v>
          </cell>
        </row>
        <row r="497">
          <cell r="B497" t="str">
            <v>9203063</v>
          </cell>
          <cell r="E497">
            <v>68.8</v>
          </cell>
        </row>
        <row r="498">
          <cell r="B498" t="str">
            <v>9203063</v>
          </cell>
          <cell r="E498">
            <v>1</v>
          </cell>
        </row>
        <row r="499">
          <cell r="B499" t="str">
            <v>9203028</v>
          </cell>
          <cell r="E499">
            <v>50</v>
          </cell>
        </row>
        <row r="500">
          <cell r="B500" t="str">
            <v>9210365</v>
          </cell>
          <cell r="E500">
            <v>154</v>
          </cell>
        </row>
        <row r="501">
          <cell r="B501" t="str">
            <v>9206114</v>
          </cell>
          <cell r="E501">
            <v>768</v>
          </cell>
        </row>
        <row r="502">
          <cell r="B502" t="str">
            <v>9206115</v>
          </cell>
          <cell r="E502">
            <v>384</v>
          </cell>
        </row>
        <row r="503">
          <cell r="B503" t="str">
            <v>9206116</v>
          </cell>
          <cell r="E503">
            <v>790</v>
          </cell>
        </row>
        <row r="504">
          <cell r="B504" t="str">
            <v>9206114</v>
          </cell>
          <cell r="E504">
            <v>1</v>
          </cell>
        </row>
        <row r="505">
          <cell r="B505" t="str">
            <v>9209031</v>
          </cell>
          <cell r="E505">
            <v>10</v>
          </cell>
        </row>
        <row r="506">
          <cell r="B506" t="str">
            <v>9209033</v>
          </cell>
          <cell r="E506">
            <v>2</v>
          </cell>
        </row>
        <row r="507">
          <cell r="B507" t="str">
            <v>9203076</v>
          </cell>
          <cell r="E507">
            <v>120</v>
          </cell>
        </row>
        <row r="508">
          <cell r="B508" t="str">
            <v>9209097</v>
          </cell>
          <cell r="E508">
            <v>100</v>
          </cell>
        </row>
        <row r="509">
          <cell r="B509" t="str">
            <v>9210665</v>
          </cell>
          <cell r="E509">
            <v>2</v>
          </cell>
        </row>
        <row r="510">
          <cell r="B510" t="str">
            <v>9210025</v>
          </cell>
          <cell r="E510">
            <v>100</v>
          </cell>
        </row>
        <row r="511">
          <cell r="B511" t="str">
            <v>9208023</v>
          </cell>
          <cell r="E511">
            <v>250</v>
          </cell>
        </row>
        <row r="512">
          <cell r="B512" t="str">
            <v>9210206</v>
          </cell>
          <cell r="E512">
            <v>4303</v>
          </cell>
        </row>
        <row r="513">
          <cell r="B513" t="str">
            <v>9210206</v>
          </cell>
          <cell r="E513">
            <v>2120</v>
          </cell>
        </row>
        <row r="514">
          <cell r="B514" t="str">
            <v>9205052</v>
          </cell>
          <cell r="E514">
            <v>6972</v>
          </cell>
        </row>
        <row r="515">
          <cell r="B515" t="str">
            <v>9205041</v>
          </cell>
          <cell r="E515">
            <v>5932</v>
          </cell>
        </row>
        <row r="516">
          <cell r="B516" t="str">
            <v>9205042</v>
          </cell>
          <cell r="E516">
            <v>205</v>
          </cell>
        </row>
        <row r="517">
          <cell r="B517" t="str">
            <v>9205052</v>
          </cell>
          <cell r="E517">
            <v>1</v>
          </cell>
        </row>
        <row r="518">
          <cell r="B518" t="str">
            <v>9210331</v>
          </cell>
          <cell r="E518">
            <v>49</v>
          </cell>
        </row>
        <row r="519">
          <cell r="B519" t="str">
            <v>9311092</v>
          </cell>
          <cell r="E519">
            <v>2000</v>
          </cell>
        </row>
        <row r="520">
          <cell r="B520" t="str">
            <v>9311094</v>
          </cell>
          <cell r="E520">
            <v>2352</v>
          </cell>
        </row>
        <row r="521">
          <cell r="B521" t="str">
            <v>9311094</v>
          </cell>
          <cell r="E521">
            <v>204</v>
          </cell>
        </row>
        <row r="522">
          <cell r="B522" t="str">
            <v>9311089</v>
          </cell>
          <cell r="E522">
            <v>2140</v>
          </cell>
        </row>
        <row r="523">
          <cell r="B523" t="str">
            <v>9311088</v>
          </cell>
          <cell r="E523">
            <v>2140</v>
          </cell>
        </row>
        <row r="524">
          <cell r="B524" t="str">
            <v>9310554</v>
          </cell>
          <cell r="E524">
            <v>13.5</v>
          </cell>
        </row>
        <row r="525">
          <cell r="B525" t="str">
            <v>9311095</v>
          </cell>
          <cell r="E525">
            <v>76</v>
          </cell>
        </row>
        <row r="526">
          <cell r="B526" t="str">
            <v>9205929</v>
          </cell>
          <cell r="E526">
            <v>2500</v>
          </cell>
        </row>
        <row r="527">
          <cell r="B527" t="str">
            <v>9311095</v>
          </cell>
          <cell r="E527">
            <v>67</v>
          </cell>
        </row>
        <row r="528">
          <cell r="B528" t="str">
            <v>9311089</v>
          </cell>
          <cell r="E528">
            <v>2150</v>
          </cell>
        </row>
        <row r="529">
          <cell r="B529" t="str">
            <v>9311081</v>
          </cell>
          <cell r="E529">
            <v>2001</v>
          </cell>
        </row>
        <row r="530">
          <cell r="B530" t="str">
            <v>9210463</v>
          </cell>
          <cell r="E530">
            <v>2250</v>
          </cell>
        </row>
        <row r="531">
          <cell r="B531" t="str">
            <v>9311092</v>
          </cell>
          <cell r="E531">
            <v>1</v>
          </cell>
        </row>
        <row r="532">
          <cell r="B532" t="str">
            <v>9210127</v>
          </cell>
          <cell r="E532">
            <v>15</v>
          </cell>
        </row>
        <row r="533">
          <cell r="B533" t="str">
            <v>9202111</v>
          </cell>
          <cell r="E533">
            <v>31</v>
          </cell>
        </row>
        <row r="534">
          <cell r="B534" t="str">
            <v>9310652</v>
          </cell>
          <cell r="E534">
            <v>36</v>
          </cell>
        </row>
        <row r="535">
          <cell r="B535" t="str">
            <v>9202222</v>
          </cell>
          <cell r="E535">
            <v>39</v>
          </cell>
        </row>
        <row r="536">
          <cell r="B536" t="str">
            <v>9208005</v>
          </cell>
          <cell r="E536">
            <v>1</v>
          </cell>
        </row>
        <row r="537">
          <cell r="B537" t="str">
            <v>9203029</v>
          </cell>
          <cell r="E537">
            <v>3499</v>
          </cell>
        </row>
        <row r="538">
          <cell r="B538" t="str">
            <v>9208005</v>
          </cell>
          <cell r="E538">
            <v>32000</v>
          </cell>
        </row>
        <row r="539">
          <cell r="B539" t="str">
            <v>9208005</v>
          </cell>
          <cell r="E539">
            <v>149999</v>
          </cell>
        </row>
        <row r="540">
          <cell r="B540" t="str">
            <v>9205025</v>
          </cell>
          <cell r="E540">
            <v>10000</v>
          </cell>
        </row>
        <row r="541">
          <cell r="B541" t="str">
            <v>9205812</v>
          </cell>
          <cell r="E541">
            <v>85000</v>
          </cell>
        </row>
        <row r="542">
          <cell r="B542" t="str">
            <v>9208006</v>
          </cell>
          <cell r="E542">
            <v>84999</v>
          </cell>
        </row>
        <row r="543">
          <cell r="B543" t="str">
            <v>9208006</v>
          </cell>
          <cell r="E543">
            <v>1</v>
          </cell>
        </row>
        <row r="544">
          <cell r="B544" t="str">
            <v>9210279</v>
          </cell>
          <cell r="E544">
            <v>29999</v>
          </cell>
        </row>
        <row r="545">
          <cell r="B545" t="str">
            <v>9210279</v>
          </cell>
          <cell r="E545">
            <v>1</v>
          </cell>
        </row>
        <row r="547">
          <cell r="B547" t="str">
            <v>9202111</v>
          </cell>
          <cell r="E547">
            <v>3</v>
          </cell>
        </row>
        <row r="548">
          <cell r="B548" t="str">
            <v>9202111</v>
          </cell>
          <cell r="E548">
            <v>1</v>
          </cell>
        </row>
        <row r="549">
          <cell r="B549" t="str">
            <v>9202111</v>
          </cell>
          <cell r="E549">
            <v>1</v>
          </cell>
        </row>
        <row r="550">
          <cell r="B550" t="str">
            <v>9206119</v>
          </cell>
          <cell r="E550">
            <v>1</v>
          </cell>
        </row>
        <row r="551">
          <cell r="B551" t="str">
            <v>9206119</v>
          </cell>
          <cell r="E551">
            <v>432</v>
          </cell>
        </row>
        <row r="552">
          <cell r="B552" t="str">
            <v>9311187</v>
          </cell>
          <cell r="E552">
            <v>660</v>
          </cell>
        </row>
        <row r="553">
          <cell r="B553" t="str">
            <v>9203044</v>
          </cell>
          <cell r="E553">
            <v>10000</v>
          </cell>
        </row>
        <row r="554">
          <cell r="B554" t="str">
            <v>9210391</v>
          </cell>
          <cell r="E554">
            <v>2</v>
          </cell>
        </row>
        <row r="555">
          <cell r="B555" t="str">
            <v>93102125</v>
          </cell>
          <cell r="E555">
            <v>2</v>
          </cell>
        </row>
        <row r="556">
          <cell r="B556" t="str">
            <v>9209056</v>
          </cell>
          <cell r="E556">
            <v>20</v>
          </cell>
        </row>
        <row r="557">
          <cell r="B557" t="str">
            <v>9209052</v>
          </cell>
          <cell r="E557">
            <v>16</v>
          </cell>
        </row>
        <row r="558">
          <cell r="B558" t="str">
            <v>9210151</v>
          </cell>
          <cell r="E558">
            <v>168</v>
          </cell>
        </row>
        <row r="559">
          <cell r="B559" t="str">
            <v>9210117</v>
          </cell>
          <cell r="E559">
            <v>15</v>
          </cell>
        </row>
        <row r="560">
          <cell r="B560" t="str">
            <v>9210029</v>
          </cell>
          <cell r="E560">
            <v>300</v>
          </cell>
        </row>
        <row r="561">
          <cell r="B561" t="str">
            <v>9210682</v>
          </cell>
          <cell r="E561">
            <v>1</v>
          </cell>
        </row>
        <row r="562">
          <cell r="B562" t="str">
            <v>9210716</v>
          </cell>
          <cell r="E562">
            <v>3</v>
          </cell>
        </row>
        <row r="563">
          <cell r="B563" t="str">
            <v>9210682</v>
          </cell>
          <cell r="E563">
            <v>1</v>
          </cell>
        </row>
        <row r="564">
          <cell r="B564" t="str">
            <v>9210328</v>
          </cell>
          <cell r="E564">
            <v>10</v>
          </cell>
        </row>
        <row r="565">
          <cell r="B565" t="str">
            <v>9210715</v>
          </cell>
          <cell r="E565">
            <v>1</v>
          </cell>
        </row>
        <row r="566">
          <cell r="B566" t="str">
            <v>9210715</v>
          </cell>
          <cell r="E566">
            <v>2</v>
          </cell>
        </row>
        <row r="567">
          <cell r="B567" t="str">
            <v>9210716</v>
          </cell>
          <cell r="E567">
            <v>2</v>
          </cell>
        </row>
        <row r="568">
          <cell r="B568" t="str">
            <v>9210682</v>
          </cell>
          <cell r="E568">
            <v>1</v>
          </cell>
        </row>
        <row r="569">
          <cell r="B569" t="str">
            <v>9210682</v>
          </cell>
          <cell r="E569">
            <v>0</v>
          </cell>
        </row>
        <row r="570">
          <cell r="B570" t="str">
            <v>9210717</v>
          </cell>
          <cell r="E570">
            <v>1</v>
          </cell>
        </row>
        <row r="571">
          <cell r="B571" t="str">
            <v>9210715</v>
          </cell>
          <cell r="E571">
            <v>1</v>
          </cell>
        </row>
        <row r="572">
          <cell r="B572" t="str">
            <v>9210717</v>
          </cell>
          <cell r="E572">
            <v>1</v>
          </cell>
        </row>
        <row r="573">
          <cell r="B573" t="str">
            <v>9210717</v>
          </cell>
          <cell r="E573">
            <v>1</v>
          </cell>
        </row>
        <row r="574">
          <cell r="B574" t="str">
            <v>9210682</v>
          </cell>
          <cell r="E574">
            <v>2</v>
          </cell>
        </row>
        <row r="575">
          <cell r="B575" t="str">
            <v>9210715</v>
          </cell>
          <cell r="E575">
            <v>1</v>
          </cell>
        </row>
        <row r="576">
          <cell r="B576" t="str">
            <v>9310652</v>
          </cell>
          <cell r="E576">
            <v>1</v>
          </cell>
        </row>
        <row r="577">
          <cell r="B577" t="str">
            <v>9310652</v>
          </cell>
          <cell r="E577">
            <v>503</v>
          </cell>
        </row>
        <row r="578">
          <cell r="B578" t="str">
            <v>9210445</v>
          </cell>
          <cell r="E578">
            <v>3600</v>
          </cell>
        </row>
        <row r="579">
          <cell r="B579" t="str">
            <v>9202111</v>
          </cell>
          <cell r="E579">
            <v>42</v>
          </cell>
        </row>
        <row r="580">
          <cell r="B580" t="str">
            <v>9208005</v>
          </cell>
          <cell r="E580">
            <v>1200</v>
          </cell>
        </row>
        <row r="581">
          <cell r="B581" t="str">
            <v>9201719</v>
          </cell>
          <cell r="E581">
            <v>1100</v>
          </cell>
        </row>
        <row r="582">
          <cell r="B582" t="str">
            <v>9208005</v>
          </cell>
          <cell r="E582">
            <v>700</v>
          </cell>
        </row>
        <row r="583">
          <cell r="B583" t="str">
            <v>9311138</v>
          </cell>
          <cell r="E583">
            <v>1900</v>
          </cell>
        </row>
        <row r="584">
          <cell r="B584" t="str">
            <v>9201740</v>
          </cell>
          <cell r="E584">
            <v>1500</v>
          </cell>
        </row>
        <row r="585">
          <cell r="B585" t="str">
            <v>9201719</v>
          </cell>
          <cell r="E585">
            <v>2500</v>
          </cell>
        </row>
        <row r="586">
          <cell r="B586" t="str">
            <v>9201719</v>
          </cell>
          <cell r="E586">
            <v>300</v>
          </cell>
        </row>
        <row r="587">
          <cell r="B587" t="str">
            <v>9311194</v>
          </cell>
          <cell r="E587">
            <v>80</v>
          </cell>
        </row>
        <row r="588">
          <cell r="B588" t="str">
            <v>9201740</v>
          </cell>
          <cell r="E588">
            <v>1000</v>
          </cell>
        </row>
        <row r="589">
          <cell r="B589" t="str">
            <v>9201719</v>
          </cell>
          <cell r="E589">
            <v>500</v>
          </cell>
        </row>
        <row r="590">
          <cell r="B590" t="str">
            <v>9201720</v>
          </cell>
          <cell r="E590">
            <v>200</v>
          </cell>
        </row>
        <row r="591">
          <cell r="B591" t="str">
            <v>9210031</v>
          </cell>
          <cell r="E591">
            <v>300</v>
          </cell>
        </row>
        <row r="592">
          <cell r="B592" t="str">
            <v>9210525</v>
          </cell>
          <cell r="E592">
            <v>1</v>
          </cell>
        </row>
        <row r="593">
          <cell r="B593" t="str">
            <v>9201720</v>
          </cell>
          <cell r="E593">
            <v>300</v>
          </cell>
        </row>
        <row r="594">
          <cell r="B594" t="str">
            <v>9311120</v>
          </cell>
          <cell r="E594">
            <v>200</v>
          </cell>
        </row>
        <row r="595">
          <cell r="B595" t="str">
            <v>9201719</v>
          </cell>
          <cell r="E595">
            <v>1</v>
          </cell>
        </row>
        <row r="596">
          <cell r="B596" t="str">
            <v>9202111</v>
          </cell>
          <cell r="E596">
            <v>87</v>
          </cell>
        </row>
        <row r="597">
          <cell r="B597" t="str">
            <v>9201740</v>
          </cell>
          <cell r="E597">
            <v>7300</v>
          </cell>
        </row>
        <row r="598">
          <cell r="B598" t="str">
            <v>9201720</v>
          </cell>
          <cell r="E598">
            <v>800</v>
          </cell>
        </row>
        <row r="599">
          <cell r="B599" t="str">
            <v>9201720</v>
          </cell>
          <cell r="E599">
            <v>600</v>
          </cell>
        </row>
        <row r="600">
          <cell r="B600" t="str">
            <v>9201719</v>
          </cell>
          <cell r="E600">
            <v>4599</v>
          </cell>
        </row>
        <row r="601">
          <cell r="B601" t="str">
            <v>9311194</v>
          </cell>
          <cell r="E601">
            <v>40</v>
          </cell>
        </row>
        <row r="602">
          <cell r="B602" t="str">
            <v>9311138</v>
          </cell>
          <cell r="E602">
            <v>1500</v>
          </cell>
        </row>
        <row r="603">
          <cell r="B603" t="str">
            <v>9311194</v>
          </cell>
          <cell r="E603">
            <v>10</v>
          </cell>
        </row>
        <row r="604">
          <cell r="B604" t="str">
            <v>9208005</v>
          </cell>
          <cell r="E604">
            <v>5500</v>
          </cell>
        </row>
        <row r="605">
          <cell r="B605" t="str">
            <v>9311120</v>
          </cell>
          <cell r="E605">
            <v>1800</v>
          </cell>
        </row>
        <row r="606">
          <cell r="B606" t="str">
            <v>9311138</v>
          </cell>
          <cell r="E606">
            <v>2000</v>
          </cell>
        </row>
        <row r="607">
          <cell r="B607" t="str">
            <v>9201740</v>
          </cell>
          <cell r="E607">
            <v>1700</v>
          </cell>
        </row>
        <row r="608">
          <cell r="B608" t="str">
            <v>9201719</v>
          </cell>
          <cell r="E608">
            <v>1000</v>
          </cell>
        </row>
        <row r="609">
          <cell r="B609" t="str">
            <v>9311138</v>
          </cell>
          <cell r="E609">
            <v>1100</v>
          </cell>
        </row>
        <row r="610">
          <cell r="B610" t="str">
            <v>9203048</v>
          </cell>
          <cell r="E610">
            <v>10</v>
          </cell>
        </row>
        <row r="611">
          <cell r="B611" t="str">
            <v>9203048</v>
          </cell>
          <cell r="E611">
            <v>2</v>
          </cell>
        </row>
        <row r="612">
          <cell r="B612" t="str">
            <v>9210071</v>
          </cell>
          <cell r="E612">
            <v>79</v>
          </cell>
        </row>
        <row r="613">
          <cell r="B613" t="str">
            <v>9210096</v>
          </cell>
          <cell r="E613">
            <v>85</v>
          </cell>
        </row>
        <row r="614">
          <cell r="B614" t="str">
            <v>9210472</v>
          </cell>
          <cell r="E614">
            <v>717</v>
          </cell>
        </row>
        <row r="615">
          <cell r="B615" t="str">
            <v>9210234</v>
          </cell>
          <cell r="E615">
            <v>52</v>
          </cell>
        </row>
        <row r="616">
          <cell r="B616" t="str">
            <v>9210166</v>
          </cell>
          <cell r="E616">
            <v>45</v>
          </cell>
        </row>
        <row r="617">
          <cell r="B617" t="str">
            <v>9210287</v>
          </cell>
          <cell r="E617">
            <v>124</v>
          </cell>
        </row>
        <row r="618">
          <cell r="B618" t="str">
            <v>9210100</v>
          </cell>
          <cell r="E618">
            <v>100</v>
          </cell>
        </row>
        <row r="619">
          <cell r="B619" t="str">
            <v>9210165</v>
          </cell>
          <cell r="E619">
            <v>100</v>
          </cell>
        </row>
        <row r="620">
          <cell r="B620" t="str">
            <v>9203035</v>
          </cell>
          <cell r="E620">
            <v>4</v>
          </cell>
        </row>
        <row r="621">
          <cell r="B621" t="str">
            <v>9210152</v>
          </cell>
          <cell r="E621">
            <v>200</v>
          </cell>
        </row>
        <row r="622">
          <cell r="B622" t="str">
            <v>9203076</v>
          </cell>
          <cell r="E622">
            <v>145</v>
          </cell>
        </row>
        <row r="623">
          <cell r="B623" t="str">
            <v>9205924</v>
          </cell>
          <cell r="E623">
            <v>2</v>
          </cell>
        </row>
        <row r="624">
          <cell r="B624" t="str">
            <v>9209068</v>
          </cell>
          <cell r="E624">
            <v>1380</v>
          </cell>
        </row>
        <row r="625">
          <cell r="B625" t="str">
            <v>9209054</v>
          </cell>
          <cell r="E625">
            <v>2</v>
          </cell>
        </row>
        <row r="626">
          <cell r="B626" t="str">
            <v>9208006</v>
          </cell>
          <cell r="E626">
            <v>95000</v>
          </cell>
        </row>
        <row r="627">
          <cell r="B627" t="str">
            <v>9205812</v>
          </cell>
          <cell r="E627">
            <v>94999</v>
          </cell>
        </row>
        <row r="628">
          <cell r="B628" t="str">
            <v>9205822</v>
          </cell>
          <cell r="E628">
            <v>5000</v>
          </cell>
        </row>
        <row r="629">
          <cell r="B629" t="str">
            <v>9205812</v>
          </cell>
          <cell r="E629">
            <v>1</v>
          </cell>
        </row>
        <row r="630">
          <cell r="B630" t="str">
            <v>9208017</v>
          </cell>
          <cell r="E630">
            <v>5000</v>
          </cell>
        </row>
        <row r="631">
          <cell r="B631" t="str">
            <v>9310684</v>
          </cell>
          <cell r="E631">
            <v>6</v>
          </cell>
        </row>
        <row r="632">
          <cell r="B632" t="str">
            <v>9311049</v>
          </cell>
          <cell r="E632">
            <v>3</v>
          </cell>
        </row>
        <row r="633">
          <cell r="B633" t="str">
            <v>9311029</v>
          </cell>
          <cell r="E633">
            <v>1</v>
          </cell>
        </row>
        <row r="634">
          <cell r="B634" t="str">
            <v>9310699</v>
          </cell>
          <cell r="E634">
            <v>1</v>
          </cell>
        </row>
        <row r="635">
          <cell r="B635" t="str">
            <v>9311031</v>
          </cell>
          <cell r="E635">
            <v>1</v>
          </cell>
        </row>
        <row r="636">
          <cell r="B636" t="str">
            <v>9311036</v>
          </cell>
          <cell r="E636">
            <v>1</v>
          </cell>
        </row>
        <row r="637">
          <cell r="B637" t="str">
            <v>9311018</v>
          </cell>
          <cell r="E637">
            <v>3</v>
          </cell>
        </row>
        <row r="638">
          <cell r="B638" t="str">
            <v>9201549</v>
          </cell>
          <cell r="E638">
            <v>5000</v>
          </cell>
        </row>
        <row r="639">
          <cell r="B639" t="str">
            <v>9201552</v>
          </cell>
          <cell r="E639">
            <v>1000</v>
          </cell>
        </row>
        <row r="640">
          <cell r="B640" t="str">
            <v>9201552</v>
          </cell>
          <cell r="E640">
            <v>119</v>
          </cell>
        </row>
        <row r="641">
          <cell r="B641" t="str">
            <v>9201724</v>
          </cell>
          <cell r="E641">
            <v>300</v>
          </cell>
        </row>
        <row r="642">
          <cell r="B642" t="str">
            <v>9201554</v>
          </cell>
          <cell r="E642">
            <v>7200</v>
          </cell>
        </row>
        <row r="643">
          <cell r="B643" t="str">
            <v>9201548</v>
          </cell>
          <cell r="E643">
            <v>15800</v>
          </cell>
        </row>
        <row r="644">
          <cell r="B644" t="str">
            <v>9201549</v>
          </cell>
          <cell r="E644">
            <v>1000</v>
          </cell>
        </row>
        <row r="645">
          <cell r="B645" t="str">
            <v>9201553</v>
          </cell>
          <cell r="E645">
            <v>1000</v>
          </cell>
        </row>
        <row r="646">
          <cell r="B646" t="str">
            <v>9201724</v>
          </cell>
          <cell r="E646">
            <v>800</v>
          </cell>
        </row>
        <row r="647">
          <cell r="B647" t="str">
            <v>9201552</v>
          </cell>
          <cell r="E647">
            <v>1</v>
          </cell>
        </row>
        <row r="648">
          <cell r="B648" t="str">
            <v>9201607</v>
          </cell>
          <cell r="E648">
            <v>2700</v>
          </cell>
        </row>
        <row r="649">
          <cell r="B649" t="str">
            <v>9210183</v>
          </cell>
          <cell r="E649">
            <v>2500</v>
          </cell>
        </row>
        <row r="650">
          <cell r="B650" t="str">
            <v>9201607</v>
          </cell>
          <cell r="E650">
            <v>999</v>
          </cell>
        </row>
        <row r="651">
          <cell r="B651" t="str">
            <v>9201607</v>
          </cell>
          <cell r="E651">
            <v>1</v>
          </cell>
        </row>
        <row r="652">
          <cell r="B652" t="str">
            <v>9207012</v>
          </cell>
          <cell r="E652">
            <v>419</v>
          </cell>
        </row>
        <row r="653">
          <cell r="B653" t="str">
            <v>9207012</v>
          </cell>
          <cell r="E653">
            <v>1</v>
          </cell>
        </row>
        <row r="654">
          <cell r="B654" t="str">
            <v>9203063</v>
          </cell>
          <cell r="E654">
            <v>1</v>
          </cell>
        </row>
        <row r="655">
          <cell r="B655" t="str">
            <v>9203063</v>
          </cell>
          <cell r="E655">
            <v>70.3</v>
          </cell>
        </row>
        <row r="656">
          <cell r="B656" t="str">
            <v>9210119</v>
          </cell>
          <cell r="E656">
            <v>1</v>
          </cell>
        </row>
        <row r="657">
          <cell r="B657" t="str">
            <v>9210119</v>
          </cell>
          <cell r="E657">
            <v>660</v>
          </cell>
        </row>
        <row r="658">
          <cell r="B658" t="str">
            <v>9210119</v>
          </cell>
          <cell r="E658">
            <v>1050</v>
          </cell>
        </row>
        <row r="659">
          <cell r="B659" t="str">
            <v>9210071</v>
          </cell>
          <cell r="E659">
            <v>214</v>
          </cell>
        </row>
        <row r="660">
          <cell r="B660" t="str">
            <v>9210090</v>
          </cell>
          <cell r="E660">
            <v>482</v>
          </cell>
        </row>
        <row r="661">
          <cell r="B661" t="str">
            <v>9210144</v>
          </cell>
          <cell r="E661">
            <v>1</v>
          </cell>
        </row>
        <row r="662">
          <cell r="B662" t="str">
            <v>9210142</v>
          </cell>
          <cell r="E662">
            <v>800</v>
          </cell>
        </row>
        <row r="663">
          <cell r="B663" t="str">
            <v>9210141</v>
          </cell>
          <cell r="E663">
            <v>1744</v>
          </cell>
        </row>
        <row r="664">
          <cell r="B664" t="str">
            <v>9210143</v>
          </cell>
          <cell r="E664">
            <v>3979</v>
          </cell>
        </row>
        <row r="665">
          <cell r="B665" t="str">
            <v>9210144</v>
          </cell>
          <cell r="E665">
            <v>3700</v>
          </cell>
        </row>
        <row r="666">
          <cell r="B666" t="str">
            <v>9210139</v>
          </cell>
          <cell r="E666">
            <v>190</v>
          </cell>
        </row>
        <row r="667">
          <cell r="B667" t="str">
            <v>9210145</v>
          </cell>
          <cell r="E667">
            <v>6189</v>
          </cell>
        </row>
        <row r="668">
          <cell r="B668" t="str">
            <v>9209068</v>
          </cell>
          <cell r="E668">
            <v>28</v>
          </cell>
        </row>
        <row r="669">
          <cell r="B669" t="str">
            <v>9209070</v>
          </cell>
          <cell r="E669">
            <v>14</v>
          </cell>
        </row>
        <row r="670">
          <cell r="B670" t="str">
            <v>9210233</v>
          </cell>
          <cell r="E670">
            <v>4</v>
          </cell>
        </row>
        <row r="671">
          <cell r="B671" t="str">
            <v>9210427</v>
          </cell>
          <cell r="E671">
            <v>1</v>
          </cell>
        </row>
        <row r="672">
          <cell r="B672" t="str">
            <v>9210233</v>
          </cell>
          <cell r="E672">
            <v>1</v>
          </cell>
        </row>
        <row r="673">
          <cell r="B673" t="str">
            <v>9203069</v>
          </cell>
          <cell r="E673">
            <v>300</v>
          </cell>
        </row>
        <row r="674">
          <cell r="B674" t="str">
            <v>9210637</v>
          </cell>
          <cell r="E674">
            <v>200</v>
          </cell>
        </row>
        <row r="675">
          <cell r="B675" t="str">
            <v>9210033</v>
          </cell>
          <cell r="E675">
            <v>198</v>
          </cell>
        </row>
        <row r="676">
          <cell r="B676" t="str">
            <v>9205942</v>
          </cell>
          <cell r="E676">
            <v>22</v>
          </cell>
        </row>
        <row r="677">
          <cell r="B677" t="str">
            <v>9210490</v>
          </cell>
          <cell r="E677">
            <v>12</v>
          </cell>
        </row>
        <row r="678">
          <cell r="B678" t="str">
            <v>9210028</v>
          </cell>
          <cell r="E678">
            <v>52</v>
          </cell>
        </row>
        <row r="679">
          <cell r="B679" t="str">
            <v>9204002</v>
          </cell>
          <cell r="E679">
            <v>6</v>
          </cell>
        </row>
        <row r="680">
          <cell r="B680" t="str">
            <v>9210103</v>
          </cell>
          <cell r="E680">
            <v>90</v>
          </cell>
        </row>
        <row r="681">
          <cell r="B681" t="str">
            <v>9310540</v>
          </cell>
          <cell r="E681">
            <v>3</v>
          </cell>
        </row>
        <row r="682">
          <cell r="B682" t="str">
            <v>9210165</v>
          </cell>
          <cell r="E682">
            <v>100</v>
          </cell>
        </row>
        <row r="683">
          <cell r="B683" t="str">
            <v>3210351</v>
          </cell>
          <cell r="E683">
            <v>4000</v>
          </cell>
        </row>
        <row r="684">
          <cell r="B684" t="str">
            <v>9210411</v>
          </cell>
          <cell r="E684">
            <v>2.1</v>
          </cell>
        </row>
        <row r="685">
          <cell r="B685" t="str">
            <v>9210057</v>
          </cell>
          <cell r="E685">
            <v>112</v>
          </cell>
        </row>
        <row r="686">
          <cell r="B686" t="str">
            <v>9210057</v>
          </cell>
          <cell r="E686">
            <v>117</v>
          </cell>
        </row>
        <row r="687">
          <cell r="B687" t="str">
            <v>9210092</v>
          </cell>
          <cell r="E687">
            <v>180</v>
          </cell>
        </row>
        <row r="688">
          <cell r="B688" t="str">
            <v>9210472</v>
          </cell>
          <cell r="E688">
            <v>4.2</v>
          </cell>
        </row>
        <row r="690">
          <cell r="B690" t="str">
            <v>9202731</v>
          </cell>
          <cell r="E690">
            <v>1</v>
          </cell>
        </row>
        <row r="691">
          <cell r="B691" t="str">
            <v>9202731</v>
          </cell>
          <cell r="E691">
            <v>339</v>
          </cell>
        </row>
        <row r="692">
          <cell r="B692" t="str">
            <v>9202111</v>
          </cell>
          <cell r="E692">
            <v>18</v>
          </cell>
        </row>
        <row r="693">
          <cell r="B693" t="str">
            <v>9311228</v>
          </cell>
          <cell r="E693">
            <v>200</v>
          </cell>
        </row>
        <row r="694">
          <cell r="B694" t="str">
            <v>9311227</v>
          </cell>
          <cell r="E694">
            <v>20</v>
          </cell>
        </row>
        <row r="695">
          <cell r="B695" t="str">
            <v>9210231</v>
          </cell>
          <cell r="E695">
            <v>500</v>
          </cell>
        </row>
        <row r="696">
          <cell r="B696" t="str">
            <v>9208005</v>
          </cell>
          <cell r="E696">
            <v>149999</v>
          </cell>
        </row>
        <row r="697">
          <cell r="B697" t="str">
            <v>9208005</v>
          </cell>
          <cell r="E697">
            <v>10000</v>
          </cell>
        </row>
        <row r="698">
          <cell r="B698" t="str">
            <v>9208005</v>
          </cell>
          <cell r="E698">
            <v>1</v>
          </cell>
        </row>
        <row r="699">
          <cell r="B699" t="str">
            <v>9208042</v>
          </cell>
          <cell r="E699">
            <v>10</v>
          </cell>
        </row>
        <row r="700">
          <cell r="B700" t="str">
            <v>9210198</v>
          </cell>
          <cell r="E700">
            <v>270</v>
          </cell>
        </row>
        <row r="701">
          <cell r="B701" t="str">
            <v>9210376</v>
          </cell>
          <cell r="E701">
            <v>879</v>
          </cell>
        </row>
        <row r="702">
          <cell r="B702" t="str">
            <v>9210376</v>
          </cell>
          <cell r="E702">
            <v>1</v>
          </cell>
        </row>
        <row r="703">
          <cell r="B703" t="str">
            <v>9203044</v>
          </cell>
          <cell r="E703">
            <v>1100</v>
          </cell>
        </row>
        <row r="704">
          <cell r="B704" t="str">
            <v>9210376</v>
          </cell>
          <cell r="E704">
            <v>1099</v>
          </cell>
        </row>
        <row r="705">
          <cell r="B705" t="str">
            <v>9210376</v>
          </cell>
          <cell r="E705">
            <v>1</v>
          </cell>
        </row>
        <row r="706">
          <cell r="B706" t="str">
            <v>9210198</v>
          </cell>
          <cell r="E706">
            <v>4616</v>
          </cell>
        </row>
        <row r="707">
          <cell r="B707" t="str">
            <v>9210142</v>
          </cell>
          <cell r="E707">
            <v>1500</v>
          </cell>
        </row>
        <row r="708">
          <cell r="B708" t="str">
            <v>9210198</v>
          </cell>
          <cell r="E708">
            <v>1</v>
          </cell>
        </row>
        <row r="709">
          <cell r="B709" t="str">
            <v>9203070</v>
          </cell>
          <cell r="E709">
            <v>38</v>
          </cell>
        </row>
        <row r="710">
          <cell r="B710" t="str">
            <v>9205022</v>
          </cell>
          <cell r="E710">
            <v>1</v>
          </cell>
        </row>
        <row r="711">
          <cell r="B711" t="str">
            <v>9203070</v>
          </cell>
          <cell r="E711">
            <v>120</v>
          </cell>
        </row>
        <row r="712">
          <cell r="B712" t="str">
            <v>9205022</v>
          </cell>
          <cell r="E712">
            <v>610</v>
          </cell>
        </row>
        <row r="713">
          <cell r="B713" t="str">
            <v>9203044</v>
          </cell>
          <cell r="E713">
            <v>700</v>
          </cell>
        </row>
        <row r="714">
          <cell r="B714" t="str">
            <v>9210346</v>
          </cell>
          <cell r="E714">
            <v>0.7</v>
          </cell>
        </row>
        <row r="715">
          <cell r="B715" t="str">
            <v>9210198</v>
          </cell>
          <cell r="E715">
            <v>900</v>
          </cell>
        </row>
        <row r="716">
          <cell r="B716" t="str">
            <v>9203070</v>
          </cell>
          <cell r="E716">
            <v>65</v>
          </cell>
        </row>
        <row r="717">
          <cell r="B717" t="str">
            <v>9210457</v>
          </cell>
          <cell r="E717">
            <v>520</v>
          </cell>
        </row>
        <row r="718">
          <cell r="B718" t="str">
            <v>9210473</v>
          </cell>
          <cell r="E718">
            <v>2</v>
          </cell>
        </row>
        <row r="719">
          <cell r="B719" t="str">
            <v>9210469</v>
          </cell>
          <cell r="E719">
            <v>710</v>
          </cell>
        </row>
        <row r="720">
          <cell r="B720" t="str">
            <v>9209028</v>
          </cell>
          <cell r="E720">
            <v>264</v>
          </cell>
        </row>
        <row r="721">
          <cell r="B721" t="str">
            <v>9210345</v>
          </cell>
          <cell r="E721">
            <v>100000</v>
          </cell>
        </row>
        <row r="722">
          <cell r="B722" t="str">
            <v>9311237</v>
          </cell>
          <cell r="E722">
            <v>100000</v>
          </cell>
        </row>
        <row r="723">
          <cell r="B723" t="str">
            <v>9208040</v>
          </cell>
          <cell r="E723">
            <v>8000</v>
          </cell>
        </row>
        <row r="724">
          <cell r="B724" t="str">
            <v>9205825</v>
          </cell>
          <cell r="E724">
            <v>1</v>
          </cell>
        </row>
        <row r="725">
          <cell r="B725" t="str">
            <v>9208037</v>
          </cell>
          <cell r="E725">
            <v>10000</v>
          </cell>
        </row>
        <row r="726">
          <cell r="B726" t="str">
            <v>9208019</v>
          </cell>
          <cell r="E726">
            <v>80000</v>
          </cell>
        </row>
        <row r="727">
          <cell r="B727" t="str">
            <v>9205825</v>
          </cell>
          <cell r="E727">
            <v>999</v>
          </cell>
        </row>
        <row r="728">
          <cell r="B728" t="str">
            <v>9210457</v>
          </cell>
          <cell r="E728">
            <v>732</v>
          </cell>
        </row>
        <row r="729">
          <cell r="B729" t="str">
            <v>9210469</v>
          </cell>
          <cell r="E729">
            <v>1100</v>
          </cell>
        </row>
        <row r="730">
          <cell r="B730" t="str">
            <v>9210374</v>
          </cell>
          <cell r="E730">
            <v>160</v>
          </cell>
        </row>
        <row r="731">
          <cell r="B731" t="str">
            <v>9202111</v>
          </cell>
          <cell r="E731">
            <v>15</v>
          </cell>
        </row>
        <row r="732">
          <cell r="B732" t="str">
            <v>9210555</v>
          </cell>
          <cell r="E732">
            <v>640</v>
          </cell>
        </row>
        <row r="733">
          <cell r="B733" t="str">
            <v>9210427</v>
          </cell>
          <cell r="E733">
            <v>2</v>
          </cell>
        </row>
        <row r="734">
          <cell r="B734" t="str">
            <v>9311199</v>
          </cell>
          <cell r="E734">
            <v>2</v>
          </cell>
        </row>
        <row r="735">
          <cell r="B735" t="str">
            <v>9210376</v>
          </cell>
          <cell r="E735">
            <v>4999</v>
          </cell>
        </row>
        <row r="736">
          <cell r="B736" t="str">
            <v>9210376</v>
          </cell>
          <cell r="E736">
            <v>1</v>
          </cell>
        </row>
        <row r="737">
          <cell r="B737" t="str">
            <v>9208005</v>
          </cell>
          <cell r="E737">
            <v>10</v>
          </cell>
        </row>
        <row r="738">
          <cell r="B738" t="str">
            <v>9205958</v>
          </cell>
          <cell r="E738">
            <v>9623</v>
          </cell>
        </row>
        <row r="739">
          <cell r="B739" t="str">
            <v>9205958</v>
          </cell>
          <cell r="E739">
            <v>1</v>
          </cell>
        </row>
        <row r="740">
          <cell r="B740" t="str">
            <v>9311150</v>
          </cell>
          <cell r="E740">
            <v>225</v>
          </cell>
        </row>
        <row r="741">
          <cell r="B741" t="str">
            <v>9206116</v>
          </cell>
          <cell r="E741">
            <v>643</v>
          </cell>
        </row>
        <row r="742">
          <cell r="B742" t="str">
            <v>9206116</v>
          </cell>
          <cell r="E742">
            <v>1</v>
          </cell>
        </row>
        <row r="743">
          <cell r="B743" t="str">
            <v>9203096</v>
          </cell>
          <cell r="E743">
            <v>50</v>
          </cell>
        </row>
        <row r="744">
          <cell r="B744" t="str">
            <v>9203096</v>
          </cell>
          <cell r="E744">
            <v>504</v>
          </cell>
        </row>
        <row r="745">
          <cell r="B745" t="str">
            <v>9203096</v>
          </cell>
          <cell r="E745">
            <v>600</v>
          </cell>
        </row>
        <row r="746">
          <cell r="B746" t="str">
            <v>9203096</v>
          </cell>
          <cell r="E746">
            <v>655</v>
          </cell>
        </row>
        <row r="747">
          <cell r="B747" t="str">
            <v>9203096</v>
          </cell>
          <cell r="E747">
            <v>1</v>
          </cell>
        </row>
        <row r="748">
          <cell r="B748" t="str">
            <v>9203096</v>
          </cell>
          <cell r="E748">
            <v>400</v>
          </cell>
        </row>
        <row r="749">
          <cell r="B749" t="str">
            <v>9203096</v>
          </cell>
          <cell r="E749">
            <v>300</v>
          </cell>
        </row>
        <row r="750">
          <cell r="B750" t="str">
            <v>9203096</v>
          </cell>
          <cell r="E750">
            <v>600</v>
          </cell>
        </row>
        <row r="751">
          <cell r="B751" t="str">
            <v>9210038</v>
          </cell>
          <cell r="E751">
            <v>435.8</v>
          </cell>
        </row>
        <row r="752">
          <cell r="B752" t="str">
            <v>9210039</v>
          </cell>
          <cell r="E752">
            <v>90</v>
          </cell>
        </row>
        <row r="753">
          <cell r="B753" t="str">
            <v>9210522</v>
          </cell>
          <cell r="E753">
            <v>25</v>
          </cell>
        </row>
        <row r="754">
          <cell r="B754" t="str">
            <v>9311188</v>
          </cell>
          <cell r="E754">
            <v>200</v>
          </cell>
        </row>
        <row r="755">
          <cell r="B755" t="str">
            <v>9210520</v>
          </cell>
          <cell r="E755">
            <v>302</v>
          </cell>
        </row>
        <row r="756">
          <cell r="B756" t="str">
            <v>9210039</v>
          </cell>
          <cell r="E756">
            <v>60</v>
          </cell>
        </row>
        <row r="757">
          <cell r="B757" t="str">
            <v>9311166</v>
          </cell>
          <cell r="E757">
            <v>165.2</v>
          </cell>
        </row>
        <row r="758">
          <cell r="B758" t="str">
            <v>9210038</v>
          </cell>
          <cell r="E758">
            <v>210</v>
          </cell>
        </row>
        <row r="759">
          <cell r="B759" t="str">
            <v>9210031</v>
          </cell>
          <cell r="E759">
            <v>6</v>
          </cell>
        </row>
        <row r="760">
          <cell r="B760" t="str">
            <v>9209113</v>
          </cell>
          <cell r="E760">
            <v>1</v>
          </cell>
        </row>
        <row r="761">
          <cell r="B761" t="str">
            <v>9209113</v>
          </cell>
          <cell r="E761">
            <v>18</v>
          </cell>
        </row>
        <row r="762">
          <cell r="B762" t="str">
            <v>9210228</v>
          </cell>
          <cell r="E762">
            <v>2.7</v>
          </cell>
        </row>
        <row r="763">
          <cell r="B763" t="str">
            <v>9209054</v>
          </cell>
          <cell r="E763">
            <v>29.5</v>
          </cell>
        </row>
        <row r="764">
          <cell r="B764" t="str">
            <v>9210053</v>
          </cell>
          <cell r="E764">
            <v>14</v>
          </cell>
        </row>
        <row r="765">
          <cell r="B765" t="str">
            <v>9209097</v>
          </cell>
          <cell r="E765">
            <v>100</v>
          </cell>
        </row>
        <row r="766">
          <cell r="B766" t="str">
            <v>9209054</v>
          </cell>
          <cell r="E766">
            <v>210</v>
          </cell>
        </row>
        <row r="767">
          <cell r="B767" t="str">
            <v>9208043</v>
          </cell>
          <cell r="E767">
            <v>1999</v>
          </cell>
        </row>
        <row r="768">
          <cell r="B768" t="str">
            <v>9208043</v>
          </cell>
          <cell r="E768">
            <v>1</v>
          </cell>
        </row>
        <row r="769">
          <cell r="B769" t="str">
            <v>9311220</v>
          </cell>
          <cell r="E769">
            <v>67</v>
          </cell>
        </row>
        <row r="770">
          <cell r="B770" t="str">
            <v>9209056</v>
          </cell>
          <cell r="E770">
            <v>25</v>
          </cell>
        </row>
        <row r="771">
          <cell r="B771" t="str">
            <v>9209056</v>
          </cell>
          <cell r="E771">
            <v>10</v>
          </cell>
        </row>
        <row r="772">
          <cell r="B772" t="str">
            <v>9205031</v>
          </cell>
          <cell r="E772">
            <v>30</v>
          </cell>
        </row>
        <row r="773">
          <cell r="B773" t="str">
            <v>9210096</v>
          </cell>
          <cell r="E773">
            <v>20</v>
          </cell>
        </row>
        <row r="774">
          <cell r="B774" t="str">
            <v>9210113</v>
          </cell>
          <cell r="E774">
            <v>2</v>
          </cell>
        </row>
        <row r="775">
          <cell r="B775" t="str">
            <v>9210663</v>
          </cell>
          <cell r="E775">
            <v>100</v>
          </cell>
        </row>
        <row r="776">
          <cell r="B776" t="str">
            <v>9209056</v>
          </cell>
          <cell r="E776">
            <v>40</v>
          </cell>
        </row>
        <row r="777">
          <cell r="B777" t="str">
            <v>9207014</v>
          </cell>
          <cell r="E777">
            <v>5000</v>
          </cell>
        </row>
        <row r="778">
          <cell r="B778" t="str">
            <v>9311013</v>
          </cell>
          <cell r="E778">
            <v>1</v>
          </cell>
        </row>
        <row r="779">
          <cell r="B779" t="str">
            <v>9210694</v>
          </cell>
          <cell r="E779">
            <v>4</v>
          </cell>
        </row>
        <row r="780">
          <cell r="B780" t="str">
            <v>9311033</v>
          </cell>
          <cell r="E780">
            <v>1660</v>
          </cell>
        </row>
        <row r="781">
          <cell r="B781" t="str">
            <v>9310697</v>
          </cell>
          <cell r="E781">
            <v>1</v>
          </cell>
        </row>
        <row r="782">
          <cell r="B782" t="str">
            <v>9311013</v>
          </cell>
          <cell r="E782">
            <v>1</v>
          </cell>
        </row>
        <row r="783">
          <cell r="B783" t="str">
            <v>9311016</v>
          </cell>
          <cell r="E783">
            <v>4</v>
          </cell>
        </row>
        <row r="784">
          <cell r="B784" t="str">
            <v>9210130</v>
          </cell>
          <cell r="E784">
            <v>1</v>
          </cell>
        </row>
        <row r="785">
          <cell r="B785" t="str">
            <v>9210327</v>
          </cell>
          <cell r="E785">
            <v>58</v>
          </cell>
        </row>
        <row r="786">
          <cell r="B786" t="str">
            <v>9208043</v>
          </cell>
          <cell r="E786">
            <v>999</v>
          </cell>
        </row>
        <row r="787">
          <cell r="B787" t="str">
            <v>9208043</v>
          </cell>
          <cell r="E787">
            <v>1</v>
          </cell>
        </row>
        <row r="788">
          <cell r="B788" t="str">
            <v>9210024</v>
          </cell>
          <cell r="E788">
            <v>15</v>
          </cell>
        </row>
        <row r="789">
          <cell r="B789" t="str">
            <v>9210555</v>
          </cell>
          <cell r="E789">
            <v>1199</v>
          </cell>
        </row>
        <row r="790">
          <cell r="B790" t="str">
            <v>9210457</v>
          </cell>
          <cell r="E790">
            <v>270</v>
          </cell>
        </row>
        <row r="791">
          <cell r="B791" t="str">
            <v>9210469</v>
          </cell>
          <cell r="E791">
            <v>101</v>
          </cell>
        </row>
        <row r="792">
          <cell r="B792" t="str">
            <v>9210555</v>
          </cell>
          <cell r="E792">
            <v>1</v>
          </cell>
        </row>
        <row r="793">
          <cell r="B793" t="str">
            <v>9311228</v>
          </cell>
          <cell r="E793">
            <v>1</v>
          </cell>
        </row>
        <row r="794">
          <cell r="B794" t="str">
            <v>9311227</v>
          </cell>
          <cell r="E794">
            <v>20</v>
          </cell>
        </row>
        <row r="795">
          <cell r="B795" t="str">
            <v>9311228</v>
          </cell>
          <cell r="E795">
            <v>249</v>
          </cell>
        </row>
        <row r="796">
          <cell r="B796" t="str">
            <v>9208031</v>
          </cell>
          <cell r="E796">
            <v>1999</v>
          </cell>
        </row>
        <row r="797">
          <cell r="B797" t="str">
            <v>9208030</v>
          </cell>
          <cell r="E797">
            <v>2000</v>
          </cell>
        </row>
        <row r="798">
          <cell r="B798" t="str">
            <v>9208031</v>
          </cell>
          <cell r="E798">
            <v>1</v>
          </cell>
        </row>
        <row r="799">
          <cell r="B799" t="str">
            <v>9205005</v>
          </cell>
          <cell r="E799">
            <v>1</v>
          </cell>
        </row>
        <row r="800">
          <cell r="B800" t="str">
            <v>9205005</v>
          </cell>
          <cell r="E800">
            <v>179999</v>
          </cell>
        </row>
        <row r="801">
          <cell r="B801" t="str">
            <v>9201552</v>
          </cell>
          <cell r="E801">
            <v>2000</v>
          </cell>
        </row>
        <row r="802">
          <cell r="B802" t="str">
            <v>9201549</v>
          </cell>
          <cell r="E802">
            <v>1999</v>
          </cell>
        </row>
        <row r="803">
          <cell r="B803" t="str">
            <v>9201549</v>
          </cell>
          <cell r="E803">
            <v>1</v>
          </cell>
        </row>
        <row r="804">
          <cell r="B804" t="str">
            <v>9201552</v>
          </cell>
          <cell r="E804">
            <v>2000</v>
          </cell>
        </row>
        <row r="805">
          <cell r="B805" t="str">
            <v>9210236</v>
          </cell>
          <cell r="E805">
            <v>30</v>
          </cell>
        </row>
        <row r="806">
          <cell r="B806" t="str">
            <v>9210236</v>
          </cell>
          <cell r="E806">
            <v>32</v>
          </cell>
        </row>
        <row r="807">
          <cell r="B807" t="str">
            <v>9210236</v>
          </cell>
          <cell r="E807">
            <v>40</v>
          </cell>
        </row>
        <row r="808">
          <cell r="B808" t="str">
            <v>9210236</v>
          </cell>
          <cell r="E808">
            <v>11</v>
          </cell>
        </row>
        <row r="809">
          <cell r="B809" t="str">
            <v>9210236</v>
          </cell>
          <cell r="E809">
            <v>1</v>
          </cell>
        </row>
        <row r="810">
          <cell r="B810" t="str">
            <v>9203098</v>
          </cell>
          <cell r="E810">
            <v>250</v>
          </cell>
        </row>
        <row r="811">
          <cell r="B811" t="str">
            <v>9203098</v>
          </cell>
          <cell r="E811">
            <v>25</v>
          </cell>
        </row>
        <row r="812">
          <cell r="B812" t="str">
            <v>9203098</v>
          </cell>
          <cell r="E812">
            <v>270</v>
          </cell>
        </row>
        <row r="813">
          <cell r="B813" t="str">
            <v>9203097</v>
          </cell>
          <cell r="E813">
            <v>5</v>
          </cell>
        </row>
        <row r="814">
          <cell r="B814" t="str">
            <v>9203098</v>
          </cell>
          <cell r="E814">
            <v>90</v>
          </cell>
        </row>
        <row r="815">
          <cell r="B815" t="str">
            <v>9203097</v>
          </cell>
          <cell r="E815">
            <v>6</v>
          </cell>
        </row>
        <row r="816">
          <cell r="B816" t="str">
            <v>9203099</v>
          </cell>
          <cell r="E816">
            <v>49</v>
          </cell>
        </row>
        <row r="817">
          <cell r="B817" t="str">
            <v>9203098</v>
          </cell>
          <cell r="E817">
            <v>270</v>
          </cell>
        </row>
        <row r="818">
          <cell r="B818" t="str">
            <v>9203098</v>
          </cell>
          <cell r="E818">
            <v>91</v>
          </cell>
        </row>
        <row r="819">
          <cell r="B819" t="str">
            <v>9203097</v>
          </cell>
          <cell r="E819">
            <v>5</v>
          </cell>
        </row>
        <row r="820">
          <cell r="B820" t="str">
            <v>9203097</v>
          </cell>
          <cell r="E820">
            <v>6</v>
          </cell>
        </row>
        <row r="821">
          <cell r="B821" t="str">
            <v>9203098</v>
          </cell>
          <cell r="E821">
            <v>225</v>
          </cell>
        </row>
        <row r="822">
          <cell r="B822" t="str">
            <v>9203097</v>
          </cell>
          <cell r="E822">
            <v>5</v>
          </cell>
        </row>
        <row r="823">
          <cell r="B823" t="str">
            <v>9203099</v>
          </cell>
          <cell r="E823">
            <v>50</v>
          </cell>
        </row>
        <row r="824">
          <cell r="B824" t="str">
            <v>9203099</v>
          </cell>
          <cell r="E824">
            <v>50</v>
          </cell>
        </row>
        <row r="825">
          <cell r="B825" t="str">
            <v>9203098</v>
          </cell>
          <cell r="E825">
            <v>11</v>
          </cell>
        </row>
        <row r="826">
          <cell r="B826" t="str">
            <v>9203099</v>
          </cell>
          <cell r="E826">
            <v>1</v>
          </cell>
        </row>
        <row r="827">
          <cell r="B827" t="str">
            <v>9203098</v>
          </cell>
          <cell r="E827">
            <v>54</v>
          </cell>
        </row>
        <row r="828">
          <cell r="B828" t="str">
            <v>9203099</v>
          </cell>
          <cell r="E828">
            <v>50</v>
          </cell>
        </row>
        <row r="829">
          <cell r="B829" t="str">
            <v>9203098</v>
          </cell>
          <cell r="E829">
            <v>15</v>
          </cell>
        </row>
        <row r="830">
          <cell r="B830" t="str">
            <v>9203099</v>
          </cell>
          <cell r="E830">
            <v>50</v>
          </cell>
        </row>
        <row r="831">
          <cell r="B831" t="str">
            <v>9203098</v>
          </cell>
          <cell r="E831">
            <v>280</v>
          </cell>
        </row>
        <row r="832">
          <cell r="B832" t="str">
            <v>9203098</v>
          </cell>
          <cell r="E832">
            <v>200</v>
          </cell>
        </row>
        <row r="833">
          <cell r="B833" t="str">
            <v>9203098</v>
          </cell>
          <cell r="E833">
            <v>25</v>
          </cell>
        </row>
        <row r="834">
          <cell r="B834" t="str">
            <v>9203097</v>
          </cell>
          <cell r="E834">
            <v>5</v>
          </cell>
        </row>
        <row r="835">
          <cell r="B835" t="str">
            <v>9203098</v>
          </cell>
          <cell r="E835">
            <v>9</v>
          </cell>
        </row>
        <row r="836">
          <cell r="B836" t="str">
            <v>9203097</v>
          </cell>
          <cell r="E836">
            <v>5</v>
          </cell>
        </row>
        <row r="837">
          <cell r="B837" t="str">
            <v>9203098</v>
          </cell>
          <cell r="E837">
            <v>15</v>
          </cell>
        </row>
        <row r="838">
          <cell r="B838" t="str">
            <v>9203099</v>
          </cell>
          <cell r="E838">
            <v>50</v>
          </cell>
        </row>
        <row r="839">
          <cell r="B839" t="str">
            <v>9203097</v>
          </cell>
          <cell r="E839">
            <v>5</v>
          </cell>
        </row>
        <row r="840">
          <cell r="B840" t="str">
            <v>9203098</v>
          </cell>
          <cell r="E840">
            <v>100</v>
          </cell>
        </row>
        <row r="841">
          <cell r="B841" t="str">
            <v>9203098</v>
          </cell>
          <cell r="E841">
            <v>70</v>
          </cell>
        </row>
        <row r="842">
          <cell r="B842" t="str">
            <v>9203098</v>
          </cell>
          <cell r="E842">
            <v>100</v>
          </cell>
        </row>
        <row r="843">
          <cell r="B843" t="str">
            <v>9203099</v>
          </cell>
          <cell r="E843">
            <v>50</v>
          </cell>
        </row>
        <row r="844">
          <cell r="B844" t="str">
            <v>9203099</v>
          </cell>
          <cell r="E844">
            <v>105</v>
          </cell>
        </row>
        <row r="845">
          <cell r="B845" t="str">
            <v>9203098</v>
          </cell>
          <cell r="E845">
            <v>54</v>
          </cell>
        </row>
        <row r="846">
          <cell r="B846" t="str">
            <v>9203099</v>
          </cell>
          <cell r="E846">
            <v>112</v>
          </cell>
        </row>
        <row r="847">
          <cell r="B847" t="str">
            <v>9203099</v>
          </cell>
          <cell r="E847">
            <v>60</v>
          </cell>
        </row>
        <row r="848">
          <cell r="B848" t="str">
            <v>9203099</v>
          </cell>
          <cell r="E848">
            <v>120</v>
          </cell>
        </row>
        <row r="849">
          <cell r="B849" t="str">
            <v>9203098</v>
          </cell>
          <cell r="E849">
            <v>40</v>
          </cell>
        </row>
        <row r="850">
          <cell r="B850" t="str">
            <v>9203099</v>
          </cell>
          <cell r="E850">
            <v>105</v>
          </cell>
        </row>
        <row r="851">
          <cell r="B851" t="str">
            <v>9203098</v>
          </cell>
          <cell r="E851">
            <v>40</v>
          </cell>
        </row>
        <row r="852">
          <cell r="B852" t="str">
            <v>9203099</v>
          </cell>
          <cell r="E852">
            <v>216</v>
          </cell>
        </row>
        <row r="853">
          <cell r="B853" t="str">
            <v>9203098</v>
          </cell>
          <cell r="E853">
            <v>72</v>
          </cell>
        </row>
        <row r="854">
          <cell r="B854" t="str">
            <v>9203098</v>
          </cell>
          <cell r="E854">
            <v>24</v>
          </cell>
        </row>
        <row r="855">
          <cell r="B855" t="str">
            <v>9203098</v>
          </cell>
          <cell r="E855">
            <v>40</v>
          </cell>
        </row>
        <row r="856">
          <cell r="B856" t="str">
            <v>9203098</v>
          </cell>
          <cell r="E856">
            <v>1</v>
          </cell>
        </row>
        <row r="857">
          <cell r="B857" t="str">
            <v>9203099</v>
          </cell>
          <cell r="E857">
            <v>105</v>
          </cell>
        </row>
        <row r="858">
          <cell r="B858" t="str">
            <v>9203099</v>
          </cell>
          <cell r="E858">
            <v>300</v>
          </cell>
        </row>
        <row r="859">
          <cell r="B859" t="str">
            <v>9203098</v>
          </cell>
          <cell r="E859">
            <v>104</v>
          </cell>
        </row>
        <row r="860">
          <cell r="B860" t="str">
            <v>9203098</v>
          </cell>
          <cell r="E860">
            <v>24</v>
          </cell>
        </row>
        <row r="861">
          <cell r="B861" t="str">
            <v>9203099</v>
          </cell>
          <cell r="E861">
            <v>244</v>
          </cell>
        </row>
        <row r="862">
          <cell r="B862" t="str">
            <v>9203098</v>
          </cell>
          <cell r="E862">
            <v>135</v>
          </cell>
        </row>
        <row r="863">
          <cell r="B863" t="str">
            <v>9203099</v>
          </cell>
          <cell r="E863">
            <v>60</v>
          </cell>
        </row>
        <row r="864">
          <cell r="B864" t="str">
            <v>9203099</v>
          </cell>
          <cell r="E864">
            <v>105</v>
          </cell>
        </row>
        <row r="865">
          <cell r="B865" t="str">
            <v>9203099</v>
          </cell>
          <cell r="E865">
            <v>203</v>
          </cell>
        </row>
        <row r="866">
          <cell r="B866" t="str">
            <v>9203098</v>
          </cell>
          <cell r="E866">
            <v>98</v>
          </cell>
        </row>
        <row r="867">
          <cell r="B867" t="str">
            <v>9203098</v>
          </cell>
          <cell r="E867">
            <v>72</v>
          </cell>
        </row>
        <row r="868">
          <cell r="B868" t="str">
            <v>9203098</v>
          </cell>
          <cell r="E868">
            <v>40</v>
          </cell>
        </row>
        <row r="869">
          <cell r="B869" t="str">
            <v>9203098</v>
          </cell>
          <cell r="E869">
            <v>1</v>
          </cell>
        </row>
        <row r="870">
          <cell r="B870" t="str">
            <v>9203098</v>
          </cell>
          <cell r="E870">
            <v>200</v>
          </cell>
        </row>
        <row r="871">
          <cell r="B871" t="str">
            <v>9203099</v>
          </cell>
          <cell r="E871">
            <v>260</v>
          </cell>
        </row>
        <row r="872">
          <cell r="B872" t="str">
            <v>9203098</v>
          </cell>
          <cell r="E872">
            <v>240</v>
          </cell>
        </row>
        <row r="873">
          <cell r="B873" t="str">
            <v>9203098</v>
          </cell>
          <cell r="E873">
            <v>310</v>
          </cell>
        </row>
        <row r="874">
          <cell r="B874" t="str">
            <v>9203099</v>
          </cell>
          <cell r="E874">
            <v>130</v>
          </cell>
        </row>
        <row r="875">
          <cell r="B875" t="str">
            <v>9203099</v>
          </cell>
          <cell r="E875">
            <v>130</v>
          </cell>
        </row>
        <row r="876">
          <cell r="B876" t="str">
            <v>9203098</v>
          </cell>
          <cell r="E876">
            <v>440</v>
          </cell>
        </row>
        <row r="877">
          <cell r="B877" t="str">
            <v>9203099</v>
          </cell>
          <cell r="E877">
            <v>130</v>
          </cell>
        </row>
        <row r="878">
          <cell r="B878" t="str">
            <v>9203098</v>
          </cell>
          <cell r="E878">
            <v>300</v>
          </cell>
        </row>
        <row r="879">
          <cell r="B879" t="str">
            <v>9203098</v>
          </cell>
          <cell r="E879">
            <v>220</v>
          </cell>
        </row>
        <row r="880">
          <cell r="B880" t="str">
            <v>9203098</v>
          </cell>
          <cell r="E880">
            <v>440</v>
          </cell>
        </row>
        <row r="881">
          <cell r="B881" t="str">
            <v>9203098</v>
          </cell>
          <cell r="E881">
            <v>350</v>
          </cell>
        </row>
        <row r="882">
          <cell r="B882" t="str">
            <v>9203098</v>
          </cell>
          <cell r="E882">
            <v>160</v>
          </cell>
        </row>
        <row r="883">
          <cell r="B883" t="str">
            <v>9203099</v>
          </cell>
          <cell r="E883">
            <v>130</v>
          </cell>
        </row>
        <row r="884">
          <cell r="B884" t="str">
            <v>9203099</v>
          </cell>
          <cell r="E884">
            <v>260</v>
          </cell>
        </row>
        <row r="885">
          <cell r="B885" t="str">
            <v>9203098</v>
          </cell>
          <cell r="E885">
            <v>300</v>
          </cell>
        </row>
        <row r="886">
          <cell r="B886" t="str">
            <v>9203098</v>
          </cell>
          <cell r="E886">
            <v>440</v>
          </cell>
        </row>
        <row r="887">
          <cell r="B887" t="str">
            <v>9203099</v>
          </cell>
          <cell r="E887">
            <v>260</v>
          </cell>
        </row>
        <row r="888">
          <cell r="B888" t="str">
            <v>9203098</v>
          </cell>
          <cell r="E888">
            <v>300</v>
          </cell>
        </row>
        <row r="889">
          <cell r="B889" t="str">
            <v>9206119</v>
          </cell>
          <cell r="E889">
            <v>500</v>
          </cell>
        </row>
        <row r="890">
          <cell r="B890" t="str">
            <v>9210236</v>
          </cell>
          <cell r="E890">
            <v>30</v>
          </cell>
        </row>
        <row r="891">
          <cell r="B891" t="str">
            <v>9205925</v>
          </cell>
          <cell r="E891">
            <v>1</v>
          </cell>
        </row>
        <row r="892">
          <cell r="B892" t="str">
            <v>9205925</v>
          </cell>
          <cell r="E892">
            <v>4831</v>
          </cell>
        </row>
        <row r="893">
          <cell r="B893" t="str">
            <v>9210186</v>
          </cell>
          <cell r="E893">
            <v>14183</v>
          </cell>
        </row>
        <row r="894">
          <cell r="B894" t="str">
            <v>9210186</v>
          </cell>
          <cell r="E894">
            <v>1</v>
          </cell>
        </row>
        <row r="895">
          <cell r="B895" t="str">
            <v>9210418</v>
          </cell>
          <cell r="E895">
            <v>3383</v>
          </cell>
        </row>
        <row r="896">
          <cell r="B896" t="str">
            <v>9210418</v>
          </cell>
          <cell r="E896">
            <v>1</v>
          </cell>
        </row>
        <row r="897">
          <cell r="B897" t="str">
            <v>9208041</v>
          </cell>
          <cell r="E897">
            <v>200</v>
          </cell>
        </row>
        <row r="898">
          <cell r="B898" t="str">
            <v>9205913</v>
          </cell>
          <cell r="E898">
            <v>1</v>
          </cell>
        </row>
        <row r="899">
          <cell r="B899" t="str">
            <v>9205913</v>
          </cell>
          <cell r="E899">
            <v>5039</v>
          </cell>
        </row>
        <row r="900">
          <cell r="B900" t="str">
            <v>9311016</v>
          </cell>
          <cell r="E900">
            <v>8</v>
          </cell>
        </row>
        <row r="901">
          <cell r="B901" t="str">
            <v>9310698</v>
          </cell>
          <cell r="E901">
            <v>2</v>
          </cell>
        </row>
        <row r="902">
          <cell r="B902" t="str">
            <v>9311035</v>
          </cell>
          <cell r="E902">
            <v>1</v>
          </cell>
        </row>
        <row r="903">
          <cell r="B903" t="str">
            <v>9310693</v>
          </cell>
          <cell r="E903">
            <v>3</v>
          </cell>
        </row>
        <row r="904">
          <cell r="B904" t="str">
            <v>9310696</v>
          </cell>
          <cell r="E904">
            <v>4</v>
          </cell>
        </row>
        <row r="905">
          <cell r="B905" t="str">
            <v>9210063</v>
          </cell>
          <cell r="E905">
            <v>90</v>
          </cell>
        </row>
        <row r="906">
          <cell r="B906" t="str">
            <v>9209068</v>
          </cell>
          <cell r="E906">
            <v>20</v>
          </cell>
        </row>
        <row r="907">
          <cell r="B907" t="str">
            <v>9209054</v>
          </cell>
          <cell r="E907">
            <v>20</v>
          </cell>
        </row>
        <row r="908">
          <cell r="B908" t="str">
            <v>9209056</v>
          </cell>
          <cell r="E908">
            <v>25</v>
          </cell>
        </row>
        <row r="909">
          <cell r="B909" t="str">
            <v>9209055</v>
          </cell>
          <cell r="E909">
            <v>1</v>
          </cell>
        </row>
        <row r="910">
          <cell r="B910" t="str">
            <v>9209054</v>
          </cell>
          <cell r="E910">
            <v>52.5</v>
          </cell>
        </row>
        <row r="911">
          <cell r="B911" t="str">
            <v>9210506</v>
          </cell>
          <cell r="E911">
            <v>185</v>
          </cell>
        </row>
        <row r="912">
          <cell r="B912" t="str">
            <v>9210462</v>
          </cell>
          <cell r="E912">
            <v>325</v>
          </cell>
        </row>
        <row r="913">
          <cell r="B913" t="str">
            <v>9311188</v>
          </cell>
          <cell r="E913">
            <v>810</v>
          </cell>
        </row>
        <row r="914">
          <cell r="B914" t="str">
            <v>9210071</v>
          </cell>
          <cell r="E914">
            <v>225</v>
          </cell>
        </row>
        <row r="915">
          <cell r="B915" t="str">
            <v>9210099</v>
          </cell>
          <cell r="E915">
            <v>192</v>
          </cell>
        </row>
        <row r="916">
          <cell r="B916" t="str">
            <v>9311156</v>
          </cell>
          <cell r="E916">
            <v>690</v>
          </cell>
        </row>
        <row r="917">
          <cell r="B917" t="str">
            <v>9210283</v>
          </cell>
          <cell r="E917">
            <v>60</v>
          </cell>
        </row>
        <row r="918">
          <cell r="B918" t="str">
            <v>9210100</v>
          </cell>
          <cell r="E918">
            <v>100</v>
          </cell>
        </row>
        <row r="919">
          <cell r="B919" t="str">
            <v>9210467</v>
          </cell>
          <cell r="E919">
            <v>250</v>
          </cell>
        </row>
        <row r="920">
          <cell r="B920" t="str">
            <v>9311192</v>
          </cell>
          <cell r="E920">
            <v>60</v>
          </cell>
        </row>
        <row r="921">
          <cell r="B921" t="str">
            <v>9210287</v>
          </cell>
          <cell r="E921">
            <v>340</v>
          </cell>
        </row>
        <row r="922">
          <cell r="B922" t="str">
            <v>9203073</v>
          </cell>
          <cell r="E922">
            <v>200</v>
          </cell>
        </row>
        <row r="923">
          <cell r="B923" t="str">
            <v>9203077</v>
          </cell>
          <cell r="E923">
            <v>20</v>
          </cell>
        </row>
        <row r="924">
          <cell r="B924" t="str">
            <v>9205818</v>
          </cell>
          <cell r="E924">
            <v>11300</v>
          </cell>
        </row>
        <row r="925">
          <cell r="B925" t="str">
            <v>9205817</v>
          </cell>
          <cell r="E925">
            <v>11470</v>
          </cell>
        </row>
        <row r="926">
          <cell r="B926" t="str">
            <v>9202728</v>
          </cell>
          <cell r="E926">
            <v>0.5</v>
          </cell>
        </row>
        <row r="927">
          <cell r="B927" t="str">
            <v>9209035</v>
          </cell>
          <cell r="E927">
            <v>29</v>
          </cell>
        </row>
        <row r="928">
          <cell r="B928" t="str">
            <v>9207019</v>
          </cell>
          <cell r="E928">
            <v>1</v>
          </cell>
        </row>
        <row r="929">
          <cell r="B929" t="str">
            <v>9209035</v>
          </cell>
          <cell r="E929">
            <v>1</v>
          </cell>
        </row>
        <row r="930">
          <cell r="B930" t="str">
            <v>9310659</v>
          </cell>
          <cell r="E930">
            <v>2</v>
          </cell>
        </row>
        <row r="931">
          <cell r="B931" t="str">
            <v>9207019</v>
          </cell>
          <cell r="E931">
            <v>1</v>
          </cell>
        </row>
        <row r="932">
          <cell r="B932" t="str">
            <v>9210559</v>
          </cell>
          <cell r="E932">
            <v>1</v>
          </cell>
        </row>
        <row r="933">
          <cell r="B933" t="str">
            <v>9209036</v>
          </cell>
          <cell r="E933">
            <v>1</v>
          </cell>
        </row>
        <row r="934">
          <cell r="B934" t="str">
            <v>9201735</v>
          </cell>
          <cell r="E934">
            <v>8</v>
          </cell>
        </row>
        <row r="935">
          <cell r="B935" t="str">
            <v>9210323</v>
          </cell>
          <cell r="E935">
            <v>10</v>
          </cell>
        </row>
        <row r="936">
          <cell r="B936" t="str">
            <v>9210128</v>
          </cell>
          <cell r="E936">
            <v>1</v>
          </cell>
        </row>
        <row r="937">
          <cell r="B937" t="str">
            <v>9210559</v>
          </cell>
          <cell r="E937">
            <v>2</v>
          </cell>
        </row>
        <row r="938">
          <cell r="B938" t="str">
            <v>9310557</v>
          </cell>
          <cell r="E938">
            <v>6</v>
          </cell>
        </row>
        <row r="939">
          <cell r="B939" t="str">
            <v>9210604</v>
          </cell>
          <cell r="E939">
            <v>1</v>
          </cell>
        </row>
        <row r="940">
          <cell r="B940" t="str">
            <v>9210609</v>
          </cell>
          <cell r="E940">
            <v>1.5</v>
          </cell>
        </row>
        <row r="941">
          <cell r="B941" t="str">
            <v>9311048</v>
          </cell>
          <cell r="E941">
            <v>4</v>
          </cell>
        </row>
        <row r="942">
          <cell r="B942" t="str">
            <v>9209034</v>
          </cell>
          <cell r="E942">
            <v>1</v>
          </cell>
        </row>
        <row r="943">
          <cell r="B943" t="str">
            <v>9210559</v>
          </cell>
          <cell r="E943">
            <v>2</v>
          </cell>
        </row>
        <row r="944">
          <cell r="B944" t="str">
            <v>9207019</v>
          </cell>
          <cell r="E944">
            <v>2</v>
          </cell>
        </row>
        <row r="945">
          <cell r="B945" t="str">
            <v>9210367</v>
          </cell>
          <cell r="E945">
            <v>4</v>
          </cell>
        </row>
        <row r="946">
          <cell r="B946" t="str">
            <v>9209034</v>
          </cell>
          <cell r="E946">
            <v>1</v>
          </cell>
        </row>
        <row r="947">
          <cell r="B947" t="str">
            <v>9209036</v>
          </cell>
          <cell r="E947">
            <v>7</v>
          </cell>
        </row>
        <row r="948">
          <cell r="B948" t="str">
            <v>9220006</v>
          </cell>
          <cell r="E948">
            <v>16</v>
          </cell>
        </row>
        <row r="949">
          <cell r="B949" t="str">
            <v>9220003</v>
          </cell>
          <cell r="E949">
            <v>14</v>
          </cell>
        </row>
        <row r="950">
          <cell r="B950" t="str">
            <v>9220004</v>
          </cell>
          <cell r="E950">
            <v>5</v>
          </cell>
        </row>
        <row r="951">
          <cell r="B951" t="str">
            <v>9311004</v>
          </cell>
          <cell r="E951">
            <v>100</v>
          </cell>
        </row>
        <row r="952">
          <cell r="B952" t="str">
            <v>9209099</v>
          </cell>
          <cell r="E952">
            <v>2</v>
          </cell>
        </row>
        <row r="953">
          <cell r="B953" t="str">
            <v>9310678</v>
          </cell>
          <cell r="E953">
            <v>100</v>
          </cell>
        </row>
        <row r="954">
          <cell r="B954" t="str">
            <v>9210246</v>
          </cell>
          <cell r="E954">
            <v>5</v>
          </cell>
        </row>
        <row r="955">
          <cell r="B955" t="str">
            <v>9210714</v>
          </cell>
          <cell r="E955">
            <v>8</v>
          </cell>
        </row>
        <row r="956">
          <cell r="B956" t="str">
            <v>9310660</v>
          </cell>
          <cell r="E956">
            <v>100</v>
          </cell>
        </row>
        <row r="957">
          <cell r="B957" t="str">
            <v>9220007</v>
          </cell>
          <cell r="E957">
            <v>2</v>
          </cell>
        </row>
        <row r="958">
          <cell r="B958" t="str">
            <v>93102125</v>
          </cell>
          <cell r="E958">
            <v>10</v>
          </cell>
        </row>
        <row r="959">
          <cell r="B959" t="str">
            <v>9210261</v>
          </cell>
          <cell r="E959">
            <v>3</v>
          </cell>
        </row>
        <row r="960">
          <cell r="B960" t="str">
            <v>9203074</v>
          </cell>
          <cell r="E960">
            <v>20</v>
          </cell>
        </row>
        <row r="961">
          <cell r="B961" t="str">
            <v>9210357</v>
          </cell>
          <cell r="E961">
            <v>6</v>
          </cell>
        </row>
        <row r="962">
          <cell r="B962" t="str">
            <v>9311183</v>
          </cell>
          <cell r="E962">
            <v>10</v>
          </cell>
        </row>
        <row r="963">
          <cell r="B963" t="str">
            <v>9220005</v>
          </cell>
          <cell r="E963">
            <v>10</v>
          </cell>
        </row>
        <row r="964">
          <cell r="B964" t="str">
            <v>9220008</v>
          </cell>
          <cell r="E964">
            <v>20</v>
          </cell>
        </row>
        <row r="965">
          <cell r="B965" t="str">
            <v>9210444</v>
          </cell>
          <cell r="E965">
            <v>30</v>
          </cell>
        </row>
        <row r="966">
          <cell r="B966" t="str">
            <v>9210135</v>
          </cell>
          <cell r="E966">
            <v>10</v>
          </cell>
        </row>
        <row r="967">
          <cell r="B967" t="str">
            <v>9220002</v>
          </cell>
          <cell r="E967">
            <v>5</v>
          </cell>
        </row>
        <row r="968">
          <cell r="B968" t="str">
            <v>9311033</v>
          </cell>
          <cell r="E968">
            <v>6000</v>
          </cell>
        </row>
        <row r="969">
          <cell r="B969" t="str">
            <v>9220001</v>
          </cell>
          <cell r="E969">
            <v>17</v>
          </cell>
        </row>
        <row r="970">
          <cell r="B970" t="str">
            <v>9210334</v>
          </cell>
          <cell r="E970">
            <v>4</v>
          </cell>
        </row>
        <row r="971">
          <cell r="B971" t="str">
            <v>9220005</v>
          </cell>
          <cell r="E971">
            <v>3</v>
          </cell>
        </row>
        <row r="972">
          <cell r="B972" t="str">
            <v>9311039</v>
          </cell>
          <cell r="E972">
            <v>3</v>
          </cell>
        </row>
        <row r="973">
          <cell r="B973" t="str">
            <v>9310544</v>
          </cell>
          <cell r="E973">
            <v>12</v>
          </cell>
        </row>
        <row r="974">
          <cell r="B974" t="str">
            <v>9220007</v>
          </cell>
          <cell r="E974">
            <v>2</v>
          </cell>
        </row>
        <row r="975">
          <cell r="B975" t="str">
            <v>9311042</v>
          </cell>
          <cell r="E975">
            <v>12</v>
          </cell>
        </row>
        <row r="976">
          <cell r="B976" t="str">
            <v>9220007</v>
          </cell>
          <cell r="E976">
            <v>3</v>
          </cell>
        </row>
        <row r="977">
          <cell r="B977" t="str">
            <v>9210438</v>
          </cell>
          <cell r="E977">
            <v>20</v>
          </cell>
        </row>
        <row r="978">
          <cell r="B978" t="str">
            <v>9310686</v>
          </cell>
          <cell r="E978">
            <v>4.4000000000000004</v>
          </cell>
        </row>
        <row r="979">
          <cell r="B979" t="str">
            <v>9220007</v>
          </cell>
          <cell r="E979">
            <v>1</v>
          </cell>
        </row>
        <row r="980">
          <cell r="B980" t="str">
            <v>9311033</v>
          </cell>
          <cell r="E980">
            <v>1000</v>
          </cell>
        </row>
        <row r="981">
          <cell r="B981" t="str">
            <v>9206116</v>
          </cell>
          <cell r="E981">
            <v>19</v>
          </cell>
        </row>
        <row r="982">
          <cell r="B982" t="str">
            <v>9206116</v>
          </cell>
          <cell r="E982">
            <v>1</v>
          </cell>
        </row>
      </sheetData>
      <sheetData sheetId="3">
        <row r="6">
          <cell r="E6" t="str">
            <v>9210444</v>
          </cell>
        </row>
        <row r="7">
          <cell r="E7" t="str">
            <v>9209036</v>
          </cell>
        </row>
        <row r="8">
          <cell r="E8" t="str">
            <v>9210128</v>
          </cell>
        </row>
        <row r="9">
          <cell r="E9" t="str">
            <v>9311181</v>
          </cell>
        </row>
        <row r="10">
          <cell r="E10" t="str">
            <v>9210342</v>
          </cell>
        </row>
        <row r="11">
          <cell r="E11" t="str">
            <v>9210343</v>
          </cell>
        </row>
        <row r="12">
          <cell r="E12" t="str">
            <v>9310659</v>
          </cell>
        </row>
        <row r="13">
          <cell r="E13" t="str">
            <v>9210604</v>
          </cell>
        </row>
        <row r="14">
          <cell r="E14" t="str">
            <v>9201735</v>
          </cell>
        </row>
        <row r="15">
          <cell r="E15" t="str">
            <v>9210559</v>
          </cell>
        </row>
        <row r="16">
          <cell r="E16" t="str">
            <v>9207019</v>
          </cell>
        </row>
        <row r="17">
          <cell r="E17" t="str">
            <v>9310554</v>
          </cell>
        </row>
        <row r="18">
          <cell r="E18" t="str">
            <v>9310686</v>
          </cell>
        </row>
        <row r="19">
          <cell r="E19" t="str">
            <v>9210409</v>
          </cell>
        </row>
        <row r="20">
          <cell r="E20" t="str">
            <v>9210609</v>
          </cell>
        </row>
        <row r="21">
          <cell r="E21" t="str">
            <v>9209035</v>
          </cell>
        </row>
        <row r="22">
          <cell r="E22" t="str">
            <v>9210367</v>
          </cell>
        </row>
        <row r="23">
          <cell r="E23" t="str">
            <v>9310557</v>
          </cell>
        </row>
        <row r="24">
          <cell r="E24" t="str">
            <v>9209034</v>
          </cell>
        </row>
        <row r="25">
          <cell r="E25" t="str">
            <v>9210136</v>
          </cell>
        </row>
        <row r="26">
          <cell r="E26" t="str">
            <v>9311048</v>
          </cell>
        </row>
        <row r="27">
          <cell r="E27" t="str">
            <v>9210323</v>
          </cell>
        </row>
        <row r="28">
          <cell r="E28" t="str">
            <v>9210681</v>
          </cell>
        </row>
        <row r="29">
          <cell r="E29" t="str">
            <v>9201606</v>
          </cell>
        </row>
        <row r="30">
          <cell r="E30" t="str">
            <v>9210164</v>
          </cell>
        </row>
        <row r="31">
          <cell r="E31" t="str">
            <v>9210615</v>
          </cell>
        </row>
        <row r="32">
          <cell r="E32" t="str">
            <v>9311184</v>
          </cell>
        </row>
        <row r="33">
          <cell r="E33" t="str">
            <v>9311185</v>
          </cell>
        </row>
        <row r="34">
          <cell r="E34" t="str">
            <v>9311206</v>
          </cell>
        </row>
        <row r="35">
          <cell r="E35" t="str">
            <v>9210458</v>
          </cell>
        </row>
        <row r="37">
          <cell r="E37" t="str">
            <v>9210472</v>
          </cell>
        </row>
        <row r="38">
          <cell r="E38" t="str">
            <v>9210025</v>
          </cell>
        </row>
        <row r="39">
          <cell r="E39" t="str">
            <v>9210522</v>
          </cell>
        </row>
        <row r="40">
          <cell r="E40" t="str">
            <v>9210096</v>
          </cell>
        </row>
        <row r="41">
          <cell r="E41" t="str">
            <v>9203076</v>
          </cell>
        </row>
        <row r="42">
          <cell r="E42" t="str">
            <v>9210520</v>
          </cell>
        </row>
        <row r="43">
          <cell r="E43" t="str">
            <v>9311188</v>
          </cell>
        </row>
        <row r="44">
          <cell r="E44" t="str">
            <v>9210309</v>
          </cell>
        </row>
        <row r="45">
          <cell r="E45" t="str">
            <v>9210665</v>
          </cell>
        </row>
        <row r="46">
          <cell r="E46" t="str">
            <v>9209097</v>
          </cell>
        </row>
        <row r="47">
          <cell r="E47" t="str">
            <v>9210071</v>
          </cell>
        </row>
        <row r="48">
          <cell r="E48" t="str">
            <v>9210234</v>
          </cell>
        </row>
        <row r="49">
          <cell r="E49" t="str">
            <v>9209033</v>
          </cell>
        </row>
        <row r="50">
          <cell r="E50" t="str">
            <v>9210038</v>
          </cell>
        </row>
        <row r="51">
          <cell r="E51" t="str">
            <v>9210039</v>
          </cell>
        </row>
        <row r="52">
          <cell r="E52" t="str">
            <v>9311166</v>
          </cell>
        </row>
        <row r="53">
          <cell r="E53" t="str">
            <v>9311156</v>
          </cell>
        </row>
        <row r="54">
          <cell r="E54" t="str">
            <v>9209031</v>
          </cell>
        </row>
        <row r="56">
          <cell r="E56" t="str">
            <v>9202732</v>
          </cell>
        </row>
        <row r="58">
          <cell r="E58" t="str">
            <v>9209042</v>
          </cell>
        </row>
        <row r="59">
          <cell r="E59" t="str">
            <v>9209041</v>
          </cell>
        </row>
        <row r="61">
          <cell r="E61" t="str">
            <v>9209028</v>
          </cell>
        </row>
        <row r="62">
          <cell r="E62" t="str">
            <v>9210346</v>
          </cell>
        </row>
        <row r="63">
          <cell r="E63" t="str">
            <v>9311117</v>
          </cell>
        </row>
        <row r="64">
          <cell r="E64" t="str">
            <v>9311152</v>
          </cell>
        </row>
        <row r="65">
          <cell r="E65" t="str">
            <v>9311175</v>
          </cell>
        </row>
        <row r="66">
          <cell r="E66" t="str">
            <v>9210391</v>
          </cell>
        </row>
        <row r="67">
          <cell r="E67" t="str">
            <v>9208036</v>
          </cell>
        </row>
        <row r="68">
          <cell r="E68" t="str">
            <v>9201735</v>
          </cell>
        </row>
        <row r="69">
          <cell r="E69" t="str">
            <v>9209054</v>
          </cell>
        </row>
        <row r="70">
          <cell r="E70" t="str">
            <v>9210229</v>
          </cell>
        </row>
        <row r="71">
          <cell r="E71" t="str">
            <v>9210053</v>
          </cell>
        </row>
        <row r="72">
          <cell r="E72" t="str">
            <v>9210096</v>
          </cell>
        </row>
        <row r="73">
          <cell r="E73" t="str">
            <v>9203076</v>
          </cell>
        </row>
        <row r="74">
          <cell r="E74" t="str">
            <v>9210090</v>
          </cell>
        </row>
        <row r="75">
          <cell r="E75" t="str">
            <v>9210063</v>
          </cell>
        </row>
        <row r="76">
          <cell r="E76" t="str">
            <v>9210374</v>
          </cell>
        </row>
        <row r="77">
          <cell r="E77" t="str">
            <v>9210663</v>
          </cell>
        </row>
        <row r="78">
          <cell r="E78" t="str">
            <v>9205924</v>
          </cell>
        </row>
        <row r="79">
          <cell r="E79" t="str">
            <v>9210233</v>
          </cell>
        </row>
        <row r="80">
          <cell r="E80" t="str">
            <v>9210492</v>
          </cell>
        </row>
        <row r="81">
          <cell r="E81" t="str">
            <v>9209029</v>
          </cell>
        </row>
        <row r="82">
          <cell r="E82" t="str">
            <v>9311187</v>
          </cell>
        </row>
        <row r="83">
          <cell r="E83" t="str">
            <v>9310554</v>
          </cell>
        </row>
        <row r="84">
          <cell r="E84" t="str">
            <v>9210457</v>
          </cell>
        </row>
        <row r="85">
          <cell r="E85" t="str">
            <v>9210418</v>
          </cell>
        </row>
        <row r="86">
          <cell r="E86" t="str">
            <v>9202111</v>
          </cell>
        </row>
        <row r="87">
          <cell r="E87" t="str">
            <v>9209052</v>
          </cell>
        </row>
        <row r="88">
          <cell r="E88" t="str">
            <v>9210228</v>
          </cell>
        </row>
        <row r="89">
          <cell r="E89" t="str">
            <v>9209097</v>
          </cell>
        </row>
        <row r="90">
          <cell r="E90" t="str">
            <v>9210165</v>
          </cell>
        </row>
        <row r="91">
          <cell r="E91" t="str">
            <v>9209113</v>
          </cell>
        </row>
        <row r="92">
          <cell r="E92" t="str">
            <v>9210152</v>
          </cell>
        </row>
        <row r="93">
          <cell r="E93" t="str">
            <v>9210326</v>
          </cell>
        </row>
        <row r="94">
          <cell r="E94" t="str">
            <v>9210071</v>
          </cell>
        </row>
        <row r="95">
          <cell r="E95" t="str">
            <v>9210234</v>
          </cell>
        </row>
        <row r="96">
          <cell r="E96" t="str">
            <v>9210287</v>
          </cell>
        </row>
        <row r="97">
          <cell r="E97" t="str">
            <v>9210166</v>
          </cell>
        </row>
        <row r="98">
          <cell r="E98" t="str">
            <v>9210517</v>
          </cell>
        </row>
        <row r="99">
          <cell r="E99" t="str">
            <v>9210151</v>
          </cell>
        </row>
        <row r="100">
          <cell r="E100" t="str">
            <v>9210555</v>
          </cell>
        </row>
        <row r="101">
          <cell r="E101" t="str">
            <v>9204002</v>
          </cell>
        </row>
        <row r="102">
          <cell r="E102" t="str">
            <v>9203028</v>
          </cell>
        </row>
        <row r="103">
          <cell r="E103" t="str">
            <v>9311241</v>
          </cell>
        </row>
        <row r="104">
          <cell r="E104" t="str">
            <v>9203044</v>
          </cell>
        </row>
        <row r="105">
          <cell r="E105" t="str">
            <v>9311199</v>
          </cell>
        </row>
        <row r="106">
          <cell r="E106" t="str">
            <v>9208041</v>
          </cell>
        </row>
        <row r="107">
          <cell r="E107" t="str">
            <v>9210469</v>
          </cell>
        </row>
        <row r="108">
          <cell r="E108" t="str">
            <v>9205925</v>
          </cell>
        </row>
        <row r="109">
          <cell r="E109" t="str">
            <v>9310652</v>
          </cell>
        </row>
        <row r="110">
          <cell r="E110" t="str">
            <v>9205913</v>
          </cell>
        </row>
        <row r="111">
          <cell r="E111" t="str">
            <v>9311220</v>
          </cell>
        </row>
        <row r="112">
          <cell r="E112" t="str">
            <v>9209056</v>
          </cell>
        </row>
        <row r="113">
          <cell r="E113" t="str">
            <v>9210236</v>
          </cell>
        </row>
        <row r="114">
          <cell r="E114" t="str">
            <v>9203069</v>
          </cell>
        </row>
        <row r="115">
          <cell r="E115" t="str">
            <v>9203066</v>
          </cell>
        </row>
        <row r="116">
          <cell r="E116" t="str">
            <v>9210100</v>
          </cell>
        </row>
        <row r="117">
          <cell r="E117" t="str">
            <v>9311174</v>
          </cell>
        </row>
        <row r="118">
          <cell r="E118" t="str">
            <v>9311192</v>
          </cell>
        </row>
        <row r="119">
          <cell r="E119" t="str">
            <v>9210499</v>
          </cell>
        </row>
        <row r="120">
          <cell r="E120" t="str">
            <v>9201606</v>
          </cell>
        </row>
        <row r="121">
          <cell r="E121" t="str">
            <v>9205031</v>
          </cell>
        </row>
        <row r="122">
          <cell r="E122" t="str">
            <v>9210615</v>
          </cell>
        </row>
        <row r="123">
          <cell r="E123" t="str">
            <v>9310547</v>
          </cell>
        </row>
        <row r="124">
          <cell r="E124" t="str">
            <v>9209070</v>
          </cell>
        </row>
        <row r="125">
          <cell r="E125" t="str">
            <v>9209068</v>
          </cell>
        </row>
        <row r="126">
          <cell r="E126" t="str">
            <v>9205942</v>
          </cell>
        </row>
        <row r="127">
          <cell r="E127" t="str">
            <v>9210029</v>
          </cell>
        </row>
        <row r="128">
          <cell r="E128" t="str">
            <v>9210031</v>
          </cell>
        </row>
        <row r="129">
          <cell r="E129" t="str">
            <v>3210351</v>
          </cell>
        </row>
        <row r="130">
          <cell r="E130" t="str">
            <v>9210103</v>
          </cell>
        </row>
        <row r="131">
          <cell r="E131" t="str">
            <v>9210117</v>
          </cell>
        </row>
        <row r="132">
          <cell r="E132" t="str">
            <v>9311164</v>
          </cell>
        </row>
        <row r="133">
          <cell r="E133" t="str">
            <v>9311167</v>
          </cell>
        </row>
        <row r="134">
          <cell r="E134" t="str">
            <v>9210149</v>
          </cell>
        </row>
        <row r="135">
          <cell r="E135" t="str">
            <v>9210490</v>
          </cell>
        </row>
        <row r="136">
          <cell r="E136" t="str">
            <v>9210427</v>
          </cell>
        </row>
        <row r="137">
          <cell r="E137" t="str">
            <v>9210113</v>
          </cell>
        </row>
        <row r="138">
          <cell r="E138" t="str">
            <v>9310540</v>
          </cell>
        </row>
        <row r="139">
          <cell r="E139" t="str">
            <v>9311150</v>
          </cell>
        </row>
        <row r="140">
          <cell r="E140" t="str">
            <v>9210028</v>
          </cell>
        </row>
        <row r="141">
          <cell r="E141" t="str">
            <v>9207012</v>
          </cell>
        </row>
        <row r="142">
          <cell r="E142" t="str">
            <v>9210365</v>
          </cell>
        </row>
        <row r="143">
          <cell r="E143" t="str">
            <v>9210186</v>
          </cell>
        </row>
        <row r="144">
          <cell r="E144" t="str">
            <v>9209086</v>
          </cell>
        </row>
        <row r="145">
          <cell r="E145" t="str">
            <v>9210033</v>
          </cell>
        </row>
        <row r="146">
          <cell r="E146" t="str">
            <v>9210637</v>
          </cell>
        </row>
        <row r="147">
          <cell r="E147" t="str">
            <v>9311160</v>
          </cell>
        </row>
        <row r="148">
          <cell r="E148" t="str">
            <v>9311171</v>
          </cell>
        </row>
        <row r="149">
          <cell r="E149" t="str">
            <v>93102125</v>
          </cell>
        </row>
        <row r="150">
          <cell r="E150" t="str">
            <v>9209055</v>
          </cell>
        </row>
        <row r="151">
          <cell r="E151" t="str">
            <v>9203048</v>
          </cell>
        </row>
        <row r="152">
          <cell r="E152" t="str">
            <v>9203035</v>
          </cell>
        </row>
        <row r="153">
          <cell r="E153" t="str">
            <v>9209031</v>
          </cell>
        </row>
        <row r="155">
          <cell r="E155" t="str">
            <v>9311026</v>
          </cell>
        </row>
        <row r="156">
          <cell r="E156" t="str">
            <v>9311007</v>
          </cell>
        </row>
        <row r="157">
          <cell r="E157" t="str">
            <v>9311008</v>
          </cell>
        </row>
        <row r="158">
          <cell r="E158" t="str">
            <v>9210130</v>
          </cell>
        </row>
        <row r="159">
          <cell r="E159" t="str">
            <v>9311018</v>
          </cell>
        </row>
        <row r="160">
          <cell r="E160" t="str">
            <v>9311019</v>
          </cell>
        </row>
        <row r="161">
          <cell r="E161" t="str">
            <v>9310672</v>
          </cell>
        </row>
        <row r="162">
          <cell r="E162" t="str">
            <v>9311047</v>
          </cell>
        </row>
        <row r="163">
          <cell r="E163" t="str">
            <v>9310696</v>
          </cell>
        </row>
        <row r="164">
          <cell r="E164" t="str">
            <v>9311038</v>
          </cell>
        </row>
        <row r="165">
          <cell r="E165" t="str">
            <v>9311031</v>
          </cell>
        </row>
        <row r="166">
          <cell r="E166" t="str">
            <v>9311046</v>
          </cell>
        </row>
        <row r="167">
          <cell r="E167" t="str">
            <v>9311023</v>
          </cell>
        </row>
        <row r="168">
          <cell r="E168" t="str">
            <v>9311016</v>
          </cell>
        </row>
        <row r="169">
          <cell r="E169" t="str">
            <v>9311035</v>
          </cell>
        </row>
        <row r="170">
          <cell r="E170" t="str">
            <v>9311027</v>
          </cell>
        </row>
        <row r="171">
          <cell r="E171" t="str">
            <v>9311029</v>
          </cell>
        </row>
        <row r="172">
          <cell r="E172" t="str">
            <v>9311030</v>
          </cell>
        </row>
        <row r="173">
          <cell r="E173" t="str">
            <v>9311040</v>
          </cell>
        </row>
        <row r="174">
          <cell r="E174" t="str">
            <v>9311009</v>
          </cell>
        </row>
        <row r="175">
          <cell r="E175" t="str">
            <v>9311025</v>
          </cell>
        </row>
        <row r="176">
          <cell r="E176" t="str">
            <v>9310693</v>
          </cell>
        </row>
        <row r="177">
          <cell r="E177" t="str">
            <v>9210694</v>
          </cell>
        </row>
        <row r="178">
          <cell r="E178" t="str">
            <v>9311036</v>
          </cell>
        </row>
        <row r="179">
          <cell r="E179" t="str">
            <v>9311037</v>
          </cell>
        </row>
        <row r="180">
          <cell r="E180" t="str">
            <v>9311017</v>
          </cell>
        </row>
        <row r="181">
          <cell r="E181" t="str">
            <v>9310697</v>
          </cell>
        </row>
        <row r="182">
          <cell r="E182" t="str">
            <v>9311014</v>
          </cell>
        </row>
        <row r="183">
          <cell r="E183" t="str">
            <v>9311013</v>
          </cell>
        </row>
        <row r="184">
          <cell r="E184" t="str">
            <v>9311003</v>
          </cell>
        </row>
        <row r="185">
          <cell r="E185" t="str">
            <v>9311005</v>
          </cell>
        </row>
        <row r="186">
          <cell r="E186" t="str">
            <v>9311011</v>
          </cell>
        </row>
        <row r="187">
          <cell r="E187" t="str">
            <v>9310692</v>
          </cell>
        </row>
        <row r="188">
          <cell r="E188" t="str">
            <v>9311012</v>
          </cell>
        </row>
        <row r="189">
          <cell r="E189" t="str">
            <v>9311033</v>
          </cell>
        </row>
        <row r="190">
          <cell r="E190" t="str">
            <v>9311032</v>
          </cell>
        </row>
        <row r="191">
          <cell r="E191" t="str">
            <v>9210327</v>
          </cell>
        </row>
        <row r="192">
          <cell r="E192" t="str">
            <v>9310684</v>
          </cell>
        </row>
        <row r="193">
          <cell r="E193" t="str">
            <v>9311020</v>
          </cell>
        </row>
        <row r="194">
          <cell r="E194" t="str">
            <v>9311021</v>
          </cell>
        </row>
        <row r="195">
          <cell r="E195" t="str">
            <v>9311041</v>
          </cell>
        </row>
        <row r="196">
          <cell r="E196" t="str">
            <v>9311049</v>
          </cell>
        </row>
        <row r="197">
          <cell r="E197" t="str">
            <v>9310699</v>
          </cell>
        </row>
        <row r="198">
          <cell r="E198" t="str">
            <v>9310698</v>
          </cell>
        </row>
        <row r="200">
          <cell r="E200" t="str">
            <v>9210715</v>
          </cell>
        </row>
        <row r="201">
          <cell r="E201" t="str">
            <v>9210682</v>
          </cell>
        </row>
        <row r="202">
          <cell r="E202" t="str">
            <v>9210717</v>
          </cell>
        </row>
        <row r="203">
          <cell r="E203" t="str">
            <v>9210328</v>
          </cell>
        </row>
        <row r="204">
          <cell r="E204" t="str">
            <v>9210716</v>
          </cell>
        </row>
        <row r="206">
          <cell r="E206" t="str">
            <v>9202111</v>
          </cell>
        </row>
        <row r="207">
          <cell r="E207" t="str">
            <v>9311217</v>
          </cell>
        </row>
        <row r="208">
          <cell r="E208" t="str">
            <v>9311218</v>
          </cell>
        </row>
        <row r="209">
          <cell r="E209" t="str">
            <v>9311199</v>
          </cell>
        </row>
        <row r="210">
          <cell r="E210" t="str">
            <v>9202624</v>
          </cell>
        </row>
        <row r="211">
          <cell r="E211" t="str">
            <v>9203074</v>
          </cell>
        </row>
        <row r="212">
          <cell r="E212" t="str">
            <v>9201744</v>
          </cell>
        </row>
        <row r="214">
          <cell r="E214" t="str">
            <v>9311182</v>
          </cell>
        </row>
        <row r="215">
          <cell r="E215" t="str">
            <v>93102113</v>
          </cell>
        </row>
        <row r="216">
          <cell r="E216" t="str">
            <v>9210346</v>
          </cell>
        </row>
        <row r="217">
          <cell r="E217" t="str">
            <v>9210025</v>
          </cell>
        </row>
        <row r="218">
          <cell r="E218" t="str">
            <v>9210090</v>
          </cell>
        </row>
        <row r="219">
          <cell r="E219" t="str">
            <v>9311219</v>
          </cell>
        </row>
        <row r="220">
          <cell r="E220" t="str">
            <v>9210077</v>
          </cell>
        </row>
        <row r="221">
          <cell r="E221" t="str">
            <v>9311221</v>
          </cell>
        </row>
        <row r="222">
          <cell r="E222" t="str">
            <v>9210634</v>
          </cell>
        </row>
        <row r="223">
          <cell r="E223" t="str">
            <v>9209029</v>
          </cell>
        </row>
        <row r="224">
          <cell r="E224" t="str">
            <v>9205955</v>
          </cell>
        </row>
        <row r="225">
          <cell r="E225" t="str">
            <v>9210228</v>
          </cell>
        </row>
        <row r="226">
          <cell r="E226" t="str">
            <v>9311199</v>
          </cell>
        </row>
        <row r="227">
          <cell r="E227" t="str">
            <v>9311220</v>
          </cell>
        </row>
        <row r="228">
          <cell r="E228" t="str">
            <v>9311222</v>
          </cell>
        </row>
        <row r="229">
          <cell r="E229" t="str">
            <v>3210351</v>
          </cell>
        </row>
        <row r="230">
          <cell r="E230" t="str">
            <v>9210079</v>
          </cell>
        </row>
        <row r="231">
          <cell r="E231" t="str">
            <v>9210427</v>
          </cell>
        </row>
        <row r="232">
          <cell r="E232" t="str">
            <v>9202624</v>
          </cell>
        </row>
        <row r="233">
          <cell r="E233" t="str">
            <v>9311115</v>
          </cell>
        </row>
        <row r="234">
          <cell r="E234" t="str">
            <v>9208013</v>
          </cell>
        </row>
        <row r="235">
          <cell r="E235" t="str">
            <v>9201744</v>
          </cell>
        </row>
        <row r="237">
          <cell r="E237" t="str">
            <v>9201604</v>
          </cell>
        </row>
        <row r="238">
          <cell r="E238" t="str">
            <v>9201603</v>
          </cell>
        </row>
        <row r="239">
          <cell r="E239" t="str">
            <v>9210206</v>
          </cell>
        </row>
        <row r="240">
          <cell r="E240" t="str">
            <v>9210142</v>
          </cell>
        </row>
        <row r="241">
          <cell r="E241" t="str">
            <v>9208005</v>
          </cell>
        </row>
        <row r="242">
          <cell r="E242" t="str">
            <v>9208023</v>
          </cell>
        </row>
        <row r="243">
          <cell r="E243" t="str">
            <v>9210331</v>
          </cell>
        </row>
        <row r="244">
          <cell r="E244" t="str">
            <v>9205958</v>
          </cell>
        </row>
        <row r="245">
          <cell r="E245" t="str">
            <v>9310554</v>
          </cell>
        </row>
        <row r="246">
          <cell r="E246" t="str">
            <v>9311095</v>
          </cell>
        </row>
        <row r="247">
          <cell r="E247" t="str">
            <v>9311092</v>
          </cell>
        </row>
        <row r="248">
          <cell r="E248" t="str">
            <v>9311089</v>
          </cell>
        </row>
        <row r="249">
          <cell r="E249" t="str">
            <v>9311094</v>
          </cell>
        </row>
        <row r="250">
          <cell r="E250" t="str">
            <v>9311088</v>
          </cell>
        </row>
        <row r="251">
          <cell r="E251" t="str">
            <v>9205929</v>
          </cell>
        </row>
        <row r="252">
          <cell r="E252" t="str">
            <v>9311081</v>
          </cell>
        </row>
        <row r="253">
          <cell r="E253" t="str">
            <v>9203044</v>
          </cell>
        </row>
        <row r="254">
          <cell r="E254" t="str">
            <v>9205022</v>
          </cell>
        </row>
        <row r="255">
          <cell r="E255" t="str">
            <v>9203070</v>
          </cell>
        </row>
        <row r="256">
          <cell r="E256" t="str">
            <v>9203064</v>
          </cell>
        </row>
        <row r="257">
          <cell r="E257" t="str">
            <v>9203065</v>
          </cell>
        </row>
        <row r="258">
          <cell r="E258" t="str">
            <v>9210198</v>
          </cell>
        </row>
        <row r="259">
          <cell r="E259" t="str">
            <v>9210463</v>
          </cell>
        </row>
        <row r="260">
          <cell r="E260" t="str">
            <v>9205052</v>
          </cell>
        </row>
        <row r="261">
          <cell r="E261" t="str">
            <v>9205041</v>
          </cell>
        </row>
        <row r="262">
          <cell r="E262" t="str">
            <v>9205042</v>
          </cell>
        </row>
        <row r="263">
          <cell r="E263" t="str">
            <v>9210376</v>
          </cell>
        </row>
        <row r="265">
          <cell r="E265" t="str">
            <v>9310611</v>
          </cell>
        </row>
        <row r="267">
          <cell r="E267" t="str">
            <v>9210142</v>
          </cell>
        </row>
        <row r="268">
          <cell r="E268" t="str">
            <v>9210145</v>
          </cell>
        </row>
        <row r="269">
          <cell r="E269" t="str">
            <v>9210144</v>
          </cell>
        </row>
        <row r="270">
          <cell r="E270" t="str">
            <v>9210139</v>
          </cell>
        </row>
        <row r="271">
          <cell r="E271" t="str">
            <v>9210141</v>
          </cell>
        </row>
        <row r="272">
          <cell r="E272" t="str">
            <v>9210143</v>
          </cell>
        </row>
        <row r="274">
          <cell r="E274" t="str">
            <v>9209049</v>
          </cell>
        </row>
        <row r="275">
          <cell r="E275" t="str">
            <v>9210342</v>
          </cell>
        </row>
        <row r="276">
          <cell r="E276" t="str">
            <v>9310659</v>
          </cell>
        </row>
        <row r="277">
          <cell r="E277" t="str">
            <v>9210434</v>
          </cell>
        </row>
        <row r="278">
          <cell r="E278" t="str">
            <v>9209050</v>
          </cell>
        </row>
        <row r="279">
          <cell r="E279" t="str">
            <v>9205962</v>
          </cell>
        </row>
        <row r="280">
          <cell r="E280" t="str">
            <v>9209063</v>
          </cell>
        </row>
        <row r="281">
          <cell r="E281" t="str">
            <v>9311240</v>
          </cell>
        </row>
        <row r="282">
          <cell r="E282" t="str">
            <v>9310554</v>
          </cell>
        </row>
        <row r="283">
          <cell r="E283" t="str">
            <v>9210339</v>
          </cell>
        </row>
        <row r="284">
          <cell r="E284" t="str">
            <v>9209052</v>
          </cell>
        </row>
        <row r="285">
          <cell r="E285" t="str">
            <v>9210228</v>
          </cell>
        </row>
        <row r="286">
          <cell r="E286" t="str">
            <v>9209113</v>
          </cell>
        </row>
        <row r="287">
          <cell r="E287" t="str">
            <v>9210711</v>
          </cell>
        </row>
        <row r="288">
          <cell r="E288" t="str">
            <v>9209057</v>
          </cell>
        </row>
        <row r="289">
          <cell r="E289" t="str">
            <v>9210406</v>
          </cell>
        </row>
        <row r="290">
          <cell r="E290" t="str">
            <v>9311241</v>
          </cell>
        </row>
        <row r="291">
          <cell r="E291" t="str">
            <v>9210446</v>
          </cell>
        </row>
        <row r="292">
          <cell r="E292" t="str">
            <v>9311147</v>
          </cell>
        </row>
        <row r="293">
          <cell r="E293" t="str">
            <v>9209056</v>
          </cell>
        </row>
        <row r="294">
          <cell r="E294" t="str">
            <v>9311239</v>
          </cell>
        </row>
        <row r="295">
          <cell r="E295" t="str">
            <v>9205031</v>
          </cell>
        </row>
        <row r="296">
          <cell r="E296" t="str">
            <v>9209068</v>
          </cell>
        </row>
        <row r="297">
          <cell r="E297" t="str">
            <v>9210140</v>
          </cell>
        </row>
        <row r="298">
          <cell r="E298" t="str">
            <v>9210103</v>
          </cell>
        </row>
        <row r="299">
          <cell r="E299" t="str">
            <v>9210498</v>
          </cell>
        </row>
        <row r="300">
          <cell r="E300" t="str">
            <v>9202625</v>
          </cell>
        </row>
        <row r="301">
          <cell r="E301" t="str">
            <v>9210027</v>
          </cell>
        </row>
        <row r="302">
          <cell r="E302" t="str">
            <v>9203042</v>
          </cell>
        </row>
        <row r="304">
          <cell r="E304" t="str">
            <v>9311154</v>
          </cell>
        </row>
        <row r="305">
          <cell r="E305" t="str">
            <v>9210099</v>
          </cell>
        </row>
        <row r="306">
          <cell r="E306" t="str">
            <v>9210068</v>
          </cell>
        </row>
        <row r="307">
          <cell r="E307" t="str">
            <v>9311188</v>
          </cell>
        </row>
        <row r="308">
          <cell r="E308" t="str">
            <v>9311197</v>
          </cell>
        </row>
        <row r="309">
          <cell r="E309" t="str">
            <v>9210063</v>
          </cell>
        </row>
        <row r="310">
          <cell r="E310" t="str">
            <v>9210283</v>
          </cell>
        </row>
        <row r="311">
          <cell r="E311" t="str">
            <v>9210663</v>
          </cell>
        </row>
        <row r="312">
          <cell r="E312" t="str">
            <v>9205924</v>
          </cell>
        </row>
        <row r="313">
          <cell r="E313" t="str">
            <v>9210492</v>
          </cell>
        </row>
        <row r="314">
          <cell r="E314" t="str">
            <v>9311187</v>
          </cell>
        </row>
        <row r="315">
          <cell r="E315" t="str">
            <v>9210467</v>
          </cell>
        </row>
        <row r="316">
          <cell r="E316" t="str">
            <v>9210665</v>
          </cell>
        </row>
        <row r="317">
          <cell r="E317" t="str">
            <v>9210494</v>
          </cell>
        </row>
        <row r="318">
          <cell r="E318" t="str">
            <v>9203073</v>
          </cell>
        </row>
        <row r="319">
          <cell r="E319" t="str">
            <v>9210506</v>
          </cell>
        </row>
        <row r="320">
          <cell r="E320" t="str">
            <v>9210462</v>
          </cell>
        </row>
        <row r="321">
          <cell r="E321" t="str">
            <v>9210071</v>
          </cell>
        </row>
        <row r="322">
          <cell r="E322" t="str">
            <v>3210350</v>
          </cell>
        </row>
        <row r="323">
          <cell r="E323" t="str">
            <v>9210287</v>
          </cell>
        </row>
        <row r="324">
          <cell r="E324" t="str">
            <v>9210136</v>
          </cell>
        </row>
        <row r="325">
          <cell r="E325" t="str">
            <v>9210432</v>
          </cell>
        </row>
        <row r="326">
          <cell r="E326" t="str">
            <v>9203077</v>
          </cell>
        </row>
        <row r="327">
          <cell r="E327" t="str">
            <v>9210100</v>
          </cell>
        </row>
        <row r="328">
          <cell r="E328" t="str">
            <v>9311128</v>
          </cell>
        </row>
        <row r="329">
          <cell r="E329" t="str">
            <v>9311192</v>
          </cell>
        </row>
        <row r="330">
          <cell r="E330" t="str">
            <v>9311239</v>
          </cell>
        </row>
        <row r="331">
          <cell r="E331" t="str">
            <v>9210615</v>
          </cell>
        </row>
        <row r="332">
          <cell r="E332" t="str">
            <v>9311166</v>
          </cell>
        </row>
        <row r="333">
          <cell r="E333" t="str">
            <v>9210149</v>
          </cell>
        </row>
        <row r="334">
          <cell r="E334" t="str">
            <v>9210708</v>
          </cell>
        </row>
        <row r="335">
          <cell r="E335" t="str">
            <v>9210113</v>
          </cell>
        </row>
        <row r="336">
          <cell r="E336" t="str">
            <v>9311150</v>
          </cell>
        </row>
        <row r="337">
          <cell r="E337" t="str">
            <v>9311158</v>
          </cell>
        </row>
        <row r="338">
          <cell r="E338" t="str">
            <v>9311156</v>
          </cell>
        </row>
        <row r="339">
          <cell r="E339" t="str">
            <v>9311160</v>
          </cell>
        </row>
        <row r="340">
          <cell r="E340" t="str">
            <v>9311171</v>
          </cell>
        </row>
        <row r="342">
          <cell r="E342" t="str">
            <v>9206008</v>
          </cell>
        </row>
        <row r="343">
          <cell r="E343" t="str">
            <v>9206116</v>
          </cell>
        </row>
        <row r="344">
          <cell r="E344" t="str">
            <v>9206010</v>
          </cell>
        </row>
        <row r="345">
          <cell r="E345" t="str">
            <v>9206115</v>
          </cell>
        </row>
        <row r="346">
          <cell r="E346" t="str">
            <v>9206009</v>
          </cell>
        </row>
        <row r="347">
          <cell r="E347" t="str">
            <v>9206114</v>
          </cell>
        </row>
        <row r="348">
          <cell r="E348" t="str">
            <v>9206119</v>
          </cell>
        </row>
        <row r="350">
          <cell r="E350" t="str">
            <v>9203064</v>
          </cell>
        </row>
        <row r="351">
          <cell r="E351" t="str">
            <v>9203065</v>
          </cell>
        </row>
        <row r="352">
          <cell r="E352" t="str">
            <v>9203066</v>
          </cell>
        </row>
        <row r="354">
          <cell r="E354" t="str">
            <v>9205822</v>
          </cell>
        </row>
        <row r="355">
          <cell r="E355" t="str">
            <v>9205821</v>
          </cell>
        </row>
        <row r="357">
          <cell r="E357" t="str">
            <v>9206123</v>
          </cell>
        </row>
        <row r="358">
          <cell r="E358" t="str">
            <v>9210299</v>
          </cell>
        </row>
        <row r="359">
          <cell r="E359" t="str">
            <v>9208036</v>
          </cell>
        </row>
        <row r="360">
          <cell r="E360" t="str">
            <v>9202737</v>
          </cell>
        </row>
        <row r="361">
          <cell r="E361" t="str">
            <v>9210480</v>
          </cell>
        </row>
        <row r="362">
          <cell r="E362" t="str">
            <v>9203028</v>
          </cell>
        </row>
        <row r="363">
          <cell r="E363" t="str">
            <v>9203044</v>
          </cell>
        </row>
        <row r="364">
          <cell r="E364" t="str">
            <v>3210351</v>
          </cell>
        </row>
        <row r="365">
          <cell r="E365" t="str">
            <v>9210427</v>
          </cell>
        </row>
        <row r="366">
          <cell r="E366" t="str">
            <v>9311156</v>
          </cell>
        </row>
        <row r="367">
          <cell r="E367" t="str">
            <v>9311160</v>
          </cell>
        </row>
        <row r="369">
          <cell r="E369" t="str">
            <v>9311120</v>
          </cell>
        </row>
        <row r="370">
          <cell r="E370" t="str">
            <v>9210118</v>
          </cell>
        </row>
        <row r="371">
          <cell r="E371" t="str">
            <v>9208005</v>
          </cell>
        </row>
        <row r="372">
          <cell r="E372" t="str">
            <v>9210280</v>
          </cell>
        </row>
        <row r="373">
          <cell r="E373" t="str">
            <v>9210525</v>
          </cell>
        </row>
        <row r="374">
          <cell r="E374" t="str">
            <v>9205030</v>
          </cell>
        </row>
        <row r="375">
          <cell r="E375" t="str">
            <v>9202111</v>
          </cell>
        </row>
        <row r="376">
          <cell r="E376" t="str">
            <v>9208040</v>
          </cell>
        </row>
        <row r="377">
          <cell r="E377" t="str">
            <v>9203029</v>
          </cell>
        </row>
        <row r="378">
          <cell r="E378" t="str">
            <v>9310543</v>
          </cell>
        </row>
        <row r="379">
          <cell r="E379" t="str">
            <v>9208019</v>
          </cell>
        </row>
        <row r="380">
          <cell r="E380" t="str">
            <v>9311194</v>
          </cell>
        </row>
        <row r="381">
          <cell r="E381" t="str">
            <v>9311138</v>
          </cell>
        </row>
        <row r="382">
          <cell r="E382" t="str">
            <v>9210031</v>
          </cell>
        </row>
        <row r="383">
          <cell r="E383" t="str">
            <v>9201740</v>
          </cell>
        </row>
        <row r="384">
          <cell r="E384" t="str">
            <v>9201719</v>
          </cell>
        </row>
        <row r="385">
          <cell r="E385" t="str">
            <v>9201720</v>
          </cell>
        </row>
        <row r="386">
          <cell r="E386" t="str">
            <v>9201607</v>
          </cell>
        </row>
        <row r="387">
          <cell r="E387" t="str">
            <v>93110700</v>
          </cell>
        </row>
        <row r="388">
          <cell r="E388" t="str">
            <v>93110701</v>
          </cell>
        </row>
        <row r="389">
          <cell r="E389" t="str">
            <v>93110705</v>
          </cell>
        </row>
        <row r="390">
          <cell r="E390" t="str">
            <v>93110706</v>
          </cell>
        </row>
        <row r="391">
          <cell r="E391" t="str">
            <v>9311069</v>
          </cell>
        </row>
        <row r="392">
          <cell r="E392" t="str">
            <v>9311072</v>
          </cell>
        </row>
        <row r="393">
          <cell r="E393" t="str">
            <v>9311068</v>
          </cell>
        </row>
        <row r="395">
          <cell r="E395" t="str">
            <v>9210523</v>
          </cell>
        </row>
        <row r="396">
          <cell r="E396" t="str">
            <v>9311156</v>
          </cell>
        </row>
        <row r="397">
          <cell r="E397" t="str">
            <v>9311160</v>
          </cell>
        </row>
        <row r="398">
          <cell r="E398" t="str">
            <v>9311171</v>
          </cell>
        </row>
        <row r="399">
          <cell r="E399" t="str">
            <v>9311196</v>
          </cell>
        </row>
        <row r="401">
          <cell r="E401" t="str">
            <v>9210472</v>
          </cell>
        </row>
        <row r="402">
          <cell r="E402" t="str">
            <v>9210411</v>
          </cell>
        </row>
        <row r="403">
          <cell r="E403" t="str">
            <v>9210092</v>
          </cell>
        </row>
        <row r="404">
          <cell r="E404" t="str">
            <v>9210057</v>
          </cell>
        </row>
        <row r="406">
          <cell r="E406" t="str">
            <v>9204035</v>
          </cell>
        </row>
        <row r="408">
          <cell r="E408" t="str">
            <v>9209018</v>
          </cell>
        </row>
        <row r="409">
          <cell r="E409" t="str">
            <v>9210279</v>
          </cell>
        </row>
        <row r="410">
          <cell r="E410" t="str">
            <v>9207020</v>
          </cell>
        </row>
        <row r="411">
          <cell r="E411" t="str">
            <v>9205822</v>
          </cell>
        </row>
        <row r="412">
          <cell r="E412" t="str">
            <v>9205821</v>
          </cell>
        </row>
        <row r="413">
          <cell r="E413" t="str">
            <v>9210345</v>
          </cell>
        </row>
        <row r="414">
          <cell r="E414" t="str">
            <v>9202111</v>
          </cell>
        </row>
        <row r="415">
          <cell r="E415" t="str">
            <v>9311229</v>
          </cell>
        </row>
        <row r="416">
          <cell r="E416" t="str">
            <v>9208017</v>
          </cell>
        </row>
        <row r="417">
          <cell r="E417" t="str">
            <v>9205812</v>
          </cell>
        </row>
        <row r="418">
          <cell r="E418" t="str">
            <v>9210274</v>
          </cell>
        </row>
        <row r="419">
          <cell r="E419" t="str">
            <v>9208002</v>
          </cell>
        </row>
        <row r="420">
          <cell r="E420" t="str">
            <v>9208003</v>
          </cell>
        </row>
        <row r="421">
          <cell r="E421" t="str">
            <v>9205025</v>
          </cell>
        </row>
        <row r="422">
          <cell r="E422" t="str">
            <v>9205005</v>
          </cell>
        </row>
        <row r="423">
          <cell r="E423" t="str">
            <v>9210267</v>
          </cell>
        </row>
        <row r="424">
          <cell r="E424" t="str">
            <v>9206008</v>
          </cell>
        </row>
        <row r="425">
          <cell r="E425" t="str">
            <v>9206010</v>
          </cell>
        </row>
        <row r="426">
          <cell r="E426" t="str">
            <v>9206009</v>
          </cell>
        </row>
        <row r="427">
          <cell r="E427" t="str">
            <v>9207016</v>
          </cell>
        </row>
        <row r="428">
          <cell r="E428" t="str">
            <v>9207017</v>
          </cell>
        </row>
        <row r="429">
          <cell r="E429" t="str">
            <v>9208006</v>
          </cell>
        </row>
        <row r="430">
          <cell r="E430" t="str">
            <v>9311230</v>
          </cell>
        </row>
        <row r="431">
          <cell r="E431" t="str">
            <v>9205823</v>
          </cell>
        </row>
        <row r="432">
          <cell r="E432" t="str">
            <v>9205825</v>
          </cell>
        </row>
        <row r="433">
          <cell r="E433" t="str">
            <v>9205824</v>
          </cell>
        </row>
        <row r="434">
          <cell r="E434" t="str">
            <v>9205011</v>
          </cell>
        </row>
        <row r="435">
          <cell r="E435" t="str">
            <v>9205817</v>
          </cell>
        </row>
        <row r="436">
          <cell r="E436" t="str">
            <v>9205818</v>
          </cell>
        </row>
        <row r="437">
          <cell r="E437" t="str">
            <v>9205813</v>
          </cell>
        </row>
        <row r="439">
          <cell r="E439" t="str">
            <v>9203028</v>
          </cell>
        </row>
        <row r="441">
          <cell r="E441" t="str">
            <v>9204001</v>
          </cell>
        </row>
        <row r="442">
          <cell r="E442" t="str">
            <v>9207032</v>
          </cell>
        </row>
        <row r="443">
          <cell r="E443" t="str">
            <v>9203993</v>
          </cell>
        </row>
        <row r="444">
          <cell r="E444" t="str">
            <v>9205820</v>
          </cell>
        </row>
        <row r="445">
          <cell r="E445" t="str">
            <v>9205819</v>
          </cell>
        </row>
        <row r="446">
          <cell r="E446" t="str">
            <v>9207033</v>
          </cell>
        </row>
        <row r="448">
          <cell r="E448" t="str">
            <v>9207020</v>
          </cell>
        </row>
        <row r="449">
          <cell r="E449" t="str">
            <v>9311228</v>
          </cell>
        </row>
        <row r="450">
          <cell r="E450" t="str">
            <v>9311227</v>
          </cell>
        </row>
        <row r="451">
          <cell r="E451" t="str">
            <v>9208005</v>
          </cell>
        </row>
        <row r="452">
          <cell r="E452" t="str">
            <v>9310652</v>
          </cell>
        </row>
        <row r="453">
          <cell r="E453" t="str">
            <v>9202727</v>
          </cell>
        </row>
        <row r="455">
          <cell r="E455" t="str">
            <v>9311228</v>
          </cell>
        </row>
        <row r="456">
          <cell r="E456" t="str">
            <v>9311227</v>
          </cell>
        </row>
        <row r="457">
          <cell r="E457" t="str">
            <v>9203018</v>
          </cell>
        </row>
        <row r="458">
          <cell r="E458" t="str">
            <v>9201605</v>
          </cell>
        </row>
        <row r="460">
          <cell r="E460" t="str">
            <v>9203034</v>
          </cell>
        </row>
        <row r="462">
          <cell r="E462" t="str">
            <v>9210120</v>
          </cell>
        </row>
        <row r="463">
          <cell r="E463" t="str">
            <v>9203100</v>
          </cell>
        </row>
        <row r="464">
          <cell r="E464" t="str">
            <v>9203097</v>
          </cell>
        </row>
        <row r="466">
          <cell r="E466" t="str">
            <v>9210231</v>
          </cell>
        </row>
        <row r="467">
          <cell r="E467" t="str">
            <v>9208005</v>
          </cell>
        </row>
        <row r="468">
          <cell r="E468" t="str">
            <v>9208037</v>
          </cell>
        </row>
        <row r="469">
          <cell r="E469" t="str">
            <v>9210345</v>
          </cell>
        </row>
        <row r="470">
          <cell r="E470" t="str">
            <v>9208042</v>
          </cell>
        </row>
        <row r="471">
          <cell r="E471" t="str">
            <v>9311237</v>
          </cell>
        </row>
        <row r="472">
          <cell r="E472" t="str">
            <v>9208031</v>
          </cell>
        </row>
        <row r="473">
          <cell r="E473" t="str">
            <v>9208030</v>
          </cell>
        </row>
        <row r="474">
          <cell r="E474" t="str">
            <v>9311229</v>
          </cell>
        </row>
        <row r="475">
          <cell r="E475" t="str">
            <v>9208040</v>
          </cell>
        </row>
        <row r="476">
          <cell r="E476" t="str">
            <v>9202731</v>
          </cell>
        </row>
        <row r="477">
          <cell r="E477" t="str">
            <v>9203029</v>
          </cell>
        </row>
        <row r="478">
          <cell r="E478" t="str">
            <v>9310652</v>
          </cell>
        </row>
        <row r="479">
          <cell r="E479" t="str">
            <v>9208019</v>
          </cell>
        </row>
        <row r="480">
          <cell r="E480" t="str">
            <v>9208020</v>
          </cell>
        </row>
        <row r="481">
          <cell r="E481" t="str">
            <v>9210445</v>
          </cell>
        </row>
        <row r="482">
          <cell r="E482" t="str">
            <v>9210463</v>
          </cell>
        </row>
        <row r="483">
          <cell r="E483" t="str">
            <v>9205825</v>
          </cell>
        </row>
        <row r="484">
          <cell r="E484" t="str">
            <v>9310622</v>
          </cell>
        </row>
        <row r="485">
          <cell r="E485" t="str">
            <v>9310612</v>
          </cell>
        </row>
        <row r="487">
          <cell r="E487" t="str">
            <v>9311234</v>
          </cell>
        </row>
        <row r="488">
          <cell r="E488" t="str">
            <v>9311236</v>
          </cell>
        </row>
        <row r="489">
          <cell r="E489" t="str">
            <v>9311233</v>
          </cell>
        </row>
        <row r="490">
          <cell r="E490" t="str">
            <v>9209020</v>
          </cell>
        </row>
        <row r="491">
          <cell r="E491" t="str">
            <v>9311235</v>
          </cell>
        </row>
        <row r="493">
          <cell r="E493" t="str">
            <v>9202111</v>
          </cell>
        </row>
        <row r="495">
          <cell r="E495" t="str">
            <v>9210079</v>
          </cell>
        </row>
        <row r="497">
          <cell r="E497" t="str">
            <v>9202222</v>
          </cell>
        </row>
        <row r="499">
          <cell r="E499" t="str">
            <v>9202111</v>
          </cell>
        </row>
        <row r="501">
          <cell r="E501" t="str">
            <v>9207014</v>
          </cell>
        </row>
        <row r="503">
          <cell r="E503" t="str">
            <v>9203063</v>
          </cell>
        </row>
        <row r="505">
          <cell r="E505" t="str">
            <v>9202728</v>
          </cell>
        </row>
        <row r="506">
          <cell r="E506" t="str">
            <v>93111243</v>
          </cell>
        </row>
        <row r="508">
          <cell r="E508" t="str">
            <v>9208043</v>
          </cell>
        </row>
        <row r="510">
          <cell r="E510" t="str">
            <v>9310624</v>
          </cell>
        </row>
        <row r="511">
          <cell r="E511" t="str">
            <v>9310625</v>
          </cell>
        </row>
        <row r="512">
          <cell r="E512" t="str">
            <v>9310636</v>
          </cell>
        </row>
        <row r="513">
          <cell r="E513" t="str">
            <v>9209028</v>
          </cell>
        </row>
        <row r="514">
          <cell r="E514" t="str">
            <v>9311225</v>
          </cell>
        </row>
        <row r="515">
          <cell r="E515" t="str">
            <v>9311226</v>
          </cell>
        </row>
        <row r="516">
          <cell r="E516" t="str">
            <v>9210114</v>
          </cell>
        </row>
        <row r="517">
          <cell r="E517" t="str">
            <v>9201011</v>
          </cell>
        </row>
        <row r="518">
          <cell r="E518" t="str">
            <v>9311224</v>
          </cell>
        </row>
        <row r="519">
          <cell r="E519" t="str">
            <v>9311223</v>
          </cell>
        </row>
        <row r="520">
          <cell r="E520" t="str">
            <v>9210099</v>
          </cell>
        </row>
        <row r="521">
          <cell r="E521" t="str">
            <v>9210662</v>
          </cell>
        </row>
        <row r="522">
          <cell r="E522" t="str">
            <v>9210457</v>
          </cell>
        </row>
        <row r="523">
          <cell r="E523" t="str">
            <v>9202111</v>
          </cell>
        </row>
        <row r="524">
          <cell r="E524" t="str">
            <v>9210555</v>
          </cell>
        </row>
        <row r="525">
          <cell r="E525" t="str">
            <v>9210469</v>
          </cell>
        </row>
        <row r="526">
          <cell r="E526" t="str">
            <v>9210024</v>
          </cell>
        </row>
        <row r="527">
          <cell r="E527" t="str">
            <v>9203070</v>
          </cell>
        </row>
        <row r="528">
          <cell r="E528" t="str">
            <v>9210136</v>
          </cell>
        </row>
        <row r="529">
          <cell r="E529" t="str">
            <v>9210659</v>
          </cell>
        </row>
        <row r="530">
          <cell r="E530" t="str">
            <v>9310542</v>
          </cell>
        </row>
        <row r="531">
          <cell r="E531" t="str">
            <v>9310546</v>
          </cell>
        </row>
        <row r="532">
          <cell r="E532" t="str">
            <v>9210154</v>
          </cell>
        </row>
        <row r="533">
          <cell r="E533" t="str">
            <v>9203062</v>
          </cell>
        </row>
        <row r="534">
          <cell r="E534" t="str">
            <v>9203077</v>
          </cell>
        </row>
        <row r="535">
          <cell r="E535" t="str">
            <v>9310545</v>
          </cell>
        </row>
        <row r="536">
          <cell r="E536" t="str">
            <v>9210110</v>
          </cell>
        </row>
        <row r="537">
          <cell r="E537" t="str">
            <v>9203059</v>
          </cell>
        </row>
        <row r="538">
          <cell r="E538" t="str">
            <v>9203064</v>
          </cell>
        </row>
        <row r="539">
          <cell r="E539" t="str">
            <v>9203065</v>
          </cell>
        </row>
        <row r="540">
          <cell r="E540" t="str">
            <v>9210371</v>
          </cell>
        </row>
        <row r="541">
          <cell r="E541" t="str">
            <v>9311186</v>
          </cell>
        </row>
        <row r="542">
          <cell r="E542" t="str">
            <v>9210098</v>
          </cell>
        </row>
        <row r="543">
          <cell r="E543" t="str">
            <v>9201606</v>
          </cell>
        </row>
        <row r="544">
          <cell r="E544" t="str">
            <v>9210198</v>
          </cell>
        </row>
        <row r="545">
          <cell r="E545" t="str">
            <v>9201539</v>
          </cell>
        </row>
        <row r="546">
          <cell r="E546" t="str">
            <v>9201737</v>
          </cell>
        </row>
        <row r="547">
          <cell r="E547" t="str">
            <v>9201705</v>
          </cell>
        </row>
        <row r="548">
          <cell r="E548" t="str">
            <v>9210637</v>
          </cell>
        </row>
        <row r="550">
          <cell r="E550" t="str">
            <v>9209028</v>
          </cell>
        </row>
        <row r="551">
          <cell r="E551" t="str">
            <v>9201713</v>
          </cell>
        </row>
        <row r="552">
          <cell r="E552" t="str">
            <v>9210303</v>
          </cell>
        </row>
        <row r="553">
          <cell r="E553" t="str">
            <v>9210440</v>
          </cell>
        </row>
        <row r="554">
          <cell r="E554" t="str">
            <v>9210099</v>
          </cell>
        </row>
        <row r="555">
          <cell r="E555" t="str">
            <v>9210466</v>
          </cell>
        </row>
        <row r="556">
          <cell r="E556" t="str">
            <v>9210457</v>
          </cell>
        </row>
        <row r="557">
          <cell r="E557" t="str">
            <v>9202111</v>
          </cell>
        </row>
        <row r="558">
          <cell r="E558" t="str">
            <v>9210469</v>
          </cell>
        </row>
        <row r="559">
          <cell r="E559" t="str">
            <v>9210473</v>
          </cell>
        </row>
        <row r="560">
          <cell r="E560" t="str">
            <v>9210318</v>
          </cell>
        </row>
        <row r="561">
          <cell r="E561" t="str">
            <v>9203062</v>
          </cell>
        </row>
        <row r="562">
          <cell r="E562" t="str">
            <v>9203064</v>
          </cell>
        </row>
        <row r="563">
          <cell r="E563" t="str">
            <v>9210371</v>
          </cell>
        </row>
        <row r="564">
          <cell r="E564" t="str">
            <v>9201714</v>
          </cell>
        </row>
        <row r="565">
          <cell r="E565" t="str">
            <v>9210660</v>
          </cell>
        </row>
        <row r="566">
          <cell r="E566" t="str">
            <v>9210184</v>
          </cell>
        </row>
        <row r="567">
          <cell r="E567" t="str">
            <v>9210185</v>
          </cell>
        </row>
        <row r="568">
          <cell r="E568" t="str">
            <v>9201705</v>
          </cell>
        </row>
        <row r="569">
          <cell r="E569" t="str">
            <v>9201741</v>
          </cell>
        </row>
        <row r="571">
          <cell r="E571" t="str">
            <v>3510064</v>
          </cell>
        </row>
        <row r="573">
          <cell r="E573" t="str">
            <v>9203063</v>
          </cell>
        </row>
        <row r="575">
          <cell r="E575" t="str">
            <v>9207020</v>
          </cell>
        </row>
        <row r="576">
          <cell r="E576" t="str">
            <v>9311212</v>
          </cell>
        </row>
        <row r="577">
          <cell r="E577" t="str">
            <v>9311213</v>
          </cell>
        </row>
        <row r="578">
          <cell r="E578" t="str">
            <v>9208036</v>
          </cell>
        </row>
        <row r="579">
          <cell r="E579" t="str">
            <v>9311210</v>
          </cell>
        </row>
        <row r="580">
          <cell r="E580" t="str">
            <v>9311211</v>
          </cell>
        </row>
        <row r="581">
          <cell r="E581" t="str">
            <v>9207029</v>
          </cell>
        </row>
        <row r="582">
          <cell r="E582" t="str">
            <v>9210319</v>
          </cell>
        </row>
        <row r="583">
          <cell r="E583" t="str">
            <v>9210354</v>
          </cell>
        </row>
        <row r="585">
          <cell r="E585" t="str">
            <v>9311237</v>
          </cell>
        </row>
        <row r="586">
          <cell r="E586" t="str">
            <v>9311238</v>
          </cell>
        </row>
        <row r="588">
          <cell r="E588" t="str">
            <v>9210622</v>
          </cell>
        </row>
        <row r="589">
          <cell r="E589" t="str">
            <v>9207031</v>
          </cell>
        </row>
        <row r="590">
          <cell r="E590" t="str">
            <v>9311232</v>
          </cell>
        </row>
        <row r="592">
          <cell r="E592" t="str">
            <v>9310641</v>
          </cell>
        </row>
        <row r="593">
          <cell r="E593" t="str">
            <v>9310634</v>
          </cell>
        </row>
        <row r="594">
          <cell r="E594" t="str">
            <v>9310644</v>
          </cell>
        </row>
        <row r="595">
          <cell r="E595" t="str">
            <v>9310635</v>
          </cell>
        </row>
        <row r="596">
          <cell r="E596" t="str">
            <v>9310627</v>
          </cell>
        </row>
        <row r="597">
          <cell r="E597" t="str">
            <v>9310628</v>
          </cell>
        </row>
        <row r="598">
          <cell r="E598" t="str">
            <v>9311214</v>
          </cell>
        </row>
        <row r="599">
          <cell r="E599" t="str">
            <v>9311216</v>
          </cell>
        </row>
        <row r="600">
          <cell r="E600" t="str">
            <v>9311215</v>
          </cell>
        </row>
        <row r="601">
          <cell r="E601" t="str">
            <v>9201735</v>
          </cell>
        </row>
        <row r="602">
          <cell r="E602" t="str">
            <v>9201547</v>
          </cell>
        </row>
        <row r="603">
          <cell r="E603" t="str">
            <v>9210236</v>
          </cell>
        </row>
        <row r="604">
          <cell r="E604" t="str">
            <v>9311204</v>
          </cell>
        </row>
        <row r="605">
          <cell r="E605" t="str">
            <v>9210371</v>
          </cell>
        </row>
        <row r="606">
          <cell r="E606" t="str">
            <v>9210428</v>
          </cell>
        </row>
        <row r="607">
          <cell r="E607" t="str">
            <v>9310547</v>
          </cell>
        </row>
        <row r="608">
          <cell r="E608" t="str">
            <v>9201303</v>
          </cell>
        </row>
        <row r="609">
          <cell r="E609" t="str">
            <v>9205013</v>
          </cell>
        </row>
        <row r="610">
          <cell r="E610" t="str">
            <v>9205914</v>
          </cell>
        </row>
        <row r="611">
          <cell r="E611" t="str">
            <v>9201736</v>
          </cell>
        </row>
        <row r="612">
          <cell r="E612" t="str">
            <v>9210185</v>
          </cell>
        </row>
        <row r="613">
          <cell r="E613" t="str">
            <v>9201739</v>
          </cell>
        </row>
        <row r="614">
          <cell r="E614" t="str">
            <v>9201729</v>
          </cell>
        </row>
        <row r="615">
          <cell r="E615" t="str">
            <v>9201734</v>
          </cell>
        </row>
        <row r="617">
          <cell r="E617" t="str">
            <v>9311214</v>
          </cell>
        </row>
        <row r="618">
          <cell r="E618" t="str">
            <v>9311216</v>
          </cell>
        </row>
        <row r="619">
          <cell r="E619" t="str">
            <v>9310600</v>
          </cell>
        </row>
        <row r="620">
          <cell r="E620" t="str">
            <v>9210440</v>
          </cell>
        </row>
        <row r="621">
          <cell r="E621" t="str">
            <v>9203062</v>
          </cell>
        </row>
        <row r="622">
          <cell r="E622" t="str">
            <v>9203061</v>
          </cell>
        </row>
        <row r="623">
          <cell r="E623" t="str">
            <v>9201717</v>
          </cell>
        </row>
        <row r="624">
          <cell r="E624" t="str">
            <v>9201201</v>
          </cell>
        </row>
        <row r="626">
          <cell r="E626" t="str">
            <v>9310635</v>
          </cell>
        </row>
        <row r="627">
          <cell r="E627" t="str">
            <v>9210127</v>
          </cell>
        </row>
        <row r="628">
          <cell r="E628" t="str">
            <v>9201605</v>
          </cell>
        </row>
        <row r="630">
          <cell r="E630" t="str">
            <v>9310600</v>
          </cell>
        </row>
        <row r="631">
          <cell r="E631" t="str">
            <v>9210320</v>
          </cell>
        </row>
        <row r="632">
          <cell r="E632" t="str">
            <v>9205002</v>
          </cell>
        </row>
        <row r="633">
          <cell r="E633" t="str">
            <v>9210197</v>
          </cell>
        </row>
        <row r="634">
          <cell r="E634" t="str">
            <v>9205031</v>
          </cell>
        </row>
        <row r="636">
          <cell r="E636" t="str">
            <v>9310635</v>
          </cell>
        </row>
        <row r="637">
          <cell r="E637" t="str">
            <v>9210343</v>
          </cell>
        </row>
        <row r="638">
          <cell r="E638" t="str">
            <v>9311126</v>
          </cell>
        </row>
        <row r="639">
          <cell r="E639" t="str">
            <v>9201022</v>
          </cell>
        </row>
        <row r="640">
          <cell r="E640" t="str">
            <v>9210155</v>
          </cell>
        </row>
        <row r="641">
          <cell r="E641" t="str">
            <v>9203062</v>
          </cell>
        </row>
        <row r="642">
          <cell r="E642" t="str">
            <v>9203061</v>
          </cell>
        </row>
        <row r="643">
          <cell r="E643" t="str">
            <v>9210371</v>
          </cell>
        </row>
        <row r="644">
          <cell r="E644" t="str">
            <v>9201742</v>
          </cell>
        </row>
        <row r="645">
          <cell r="E645" t="str">
            <v>9201736</v>
          </cell>
        </row>
        <row r="646">
          <cell r="E646" t="str">
            <v>9201737</v>
          </cell>
        </row>
        <row r="647">
          <cell r="E647" t="str">
            <v>9201738</v>
          </cell>
        </row>
        <row r="648">
          <cell r="E648" t="str">
            <v>9201729</v>
          </cell>
        </row>
        <row r="650">
          <cell r="E650" t="str">
            <v>9210343</v>
          </cell>
        </row>
        <row r="651">
          <cell r="E651" t="str">
            <v>9210339</v>
          </cell>
        </row>
        <row r="653">
          <cell r="E653" t="str">
            <v>9210127</v>
          </cell>
        </row>
        <row r="654">
          <cell r="E654" t="str">
            <v>9203082</v>
          </cell>
        </row>
        <row r="655">
          <cell r="E655" t="str">
            <v>9203084</v>
          </cell>
        </row>
        <row r="657">
          <cell r="E657" t="str">
            <v>9203063</v>
          </cell>
        </row>
        <row r="659">
          <cell r="E659" t="str">
            <v>9210346</v>
          </cell>
        </row>
        <row r="661">
          <cell r="E661" t="str">
            <v>9210036</v>
          </cell>
        </row>
        <row r="662">
          <cell r="E662" t="str">
            <v>9207018</v>
          </cell>
        </row>
        <row r="663">
          <cell r="E663" t="str">
            <v>9205817</v>
          </cell>
        </row>
        <row r="664">
          <cell r="E664" t="str">
            <v>9205818</v>
          </cell>
        </row>
        <row r="666">
          <cell r="E666" t="str">
            <v>9205817</v>
          </cell>
        </row>
        <row r="667">
          <cell r="E667" t="str">
            <v>9205818</v>
          </cell>
        </row>
        <row r="669">
          <cell r="E669" t="str">
            <v>9310696</v>
          </cell>
        </row>
        <row r="671">
          <cell r="E671" t="str">
            <v>9210444</v>
          </cell>
        </row>
        <row r="672">
          <cell r="E672" t="str">
            <v>9311183</v>
          </cell>
        </row>
        <row r="673">
          <cell r="E673" t="str">
            <v>9311042</v>
          </cell>
        </row>
        <row r="674">
          <cell r="E674" t="str">
            <v>9310660</v>
          </cell>
        </row>
        <row r="675">
          <cell r="E675" t="str">
            <v>9220004</v>
          </cell>
        </row>
        <row r="676">
          <cell r="E676" t="str">
            <v>9311039</v>
          </cell>
        </row>
        <row r="677">
          <cell r="E677" t="str">
            <v>9220003</v>
          </cell>
        </row>
        <row r="678">
          <cell r="E678" t="str">
            <v>9210714</v>
          </cell>
        </row>
        <row r="679">
          <cell r="E679" t="str">
            <v>9210357</v>
          </cell>
        </row>
        <row r="680">
          <cell r="E680" t="str">
            <v>9220007</v>
          </cell>
        </row>
        <row r="681">
          <cell r="E681" t="str">
            <v>9310686</v>
          </cell>
        </row>
        <row r="682">
          <cell r="E682" t="str">
            <v>9220005</v>
          </cell>
        </row>
        <row r="683">
          <cell r="E683" t="str">
            <v>9311004</v>
          </cell>
        </row>
        <row r="684">
          <cell r="E684" t="str">
            <v>9210261</v>
          </cell>
        </row>
        <row r="685">
          <cell r="E685" t="str">
            <v>9220006</v>
          </cell>
        </row>
        <row r="686">
          <cell r="E686" t="str">
            <v>9220002</v>
          </cell>
        </row>
        <row r="687">
          <cell r="E687" t="str">
            <v>9210334</v>
          </cell>
        </row>
        <row r="688">
          <cell r="E688" t="str">
            <v>9311033</v>
          </cell>
        </row>
        <row r="689">
          <cell r="E689" t="str">
            <v>9220008</v>
          </cell>
        </row>
        <row r="690">
          <cell r="E690" t="str">
            <v>9210135</v>
          </cell>
        </row>
        <row r="691">
          <cell r="E691" t="str">
            <v>9220001</v>
          </cell>
        </row>
        <row r="692">
          <cell r="E692" t="str">
            <v>9310678</v>
          </cell>
        </row>
        <row r="693">
          <cell r="E693" t="str">
            <v>9209099</v>
          </cell>
        </row>
        <row r="694">
          <cell r="E694" t="str">
            <v>9210246</v>
          </cell>
        </row>
        <row r="695">
          <cell r="E695" t="str">
            <v>9203074</v>
          </cell>
        </row>
        <row r="696">
          <cell r="E696" t="str">
            <v>9210438</v>
          </cell>
        </row>
        <row r="697">
          <cell r="E697" t="str">
            <v>93102125</v>
          </cell>
        </row>
        <row r="698">
          <cell r="E698" t="str">
            <v>9310544</v>
          </cell>
        </row>
        <row r="700">
          <cell r="E700" t="str">
            <v>9210119</v>
          </cell>
        </row>
        <row r="701">
          <cell r="E701" t="str">
            <v>9203087</v>
          </cell>
        </row>
        <row r="702">
          <cell r="E702" t="str">
            <v>9203086</v>
          </cell>
        </row>
        <row r="703">
          <cell r="E703" t="str">
            <v>9203088</v>
          </cell>
        </row>
        <row r="704">
          <cell r="E704" t="str">
            <v>9203089</v>
          </cell>
        </row>
        <row r="705">
          <cell r="E705" t="str">
            <v>9203090</v>
          </cell>
        </row>
        <row r="706">
          <cell r="E706" t="str">
            <v>9203091</v>
          </cell>
        </row>
        <row r="707">
          <cell r="E707" t="str">
            <v>9203092</v>
          </cell>
        </row>
        <row r="708">
          <cell r="E708" t="str">
            <v>9203093</v>
          </cell>
        </row>
        <row r="709">
          <cell r="E709" t="str">
            <v>9203094</v>
          </cell>
        </row>
        <row r="710">
          <cell r="E710" t="str">
            <v>9203095</v>
          </cell>
        </row>
        <row r="711">
          <cell r="E711" t="str">
            <v>9203085</v>
          </cell>
        </row>
        <row r="712">
          <cell r="E712" t="str">
            <v>9203080</v>
          </cell>
        </row>
        <row r="713">
          <cell r="E713" t="str">
            <v>9203081</v>
          </cell>
        </row>
        <row r="714">
          <cell r="E714" t="str">
            <v>9203082</v>
          </cell>
        </row>
        <row r="715">
          <cell r="E715" t="str">
            <v>9203083</v>
          </cell>
        </row>
        <row r="716">
          <cell r="E716" t="str">
            <v>9203084</v>
          </cell>
        </row>
        <row r="718">
          <cell r="E718" t="str">
            <v>9311214</v>
          </cell>
        </row>
        <row r="719">
          <cell r="E719" t="str">
            <v>9311216</v>
          </cell>
        </row>
        <row r="720">
          <cell r="E720" t="str">
            <v>9311215</v>
          </cell>
        </row>
        <row r="722">
          <cell r="E722" t="str">
            <v>9203096</v>
          </cell>
        </row>
        <row r="723">
          <cell r="E723" t="str">
            <v>9210236</v>
          </cell>
        </row>
        <row r="724">
          <cell r="E724" t="str">
            <v>9311067</v>
          </cell>
        </row>
        <row r="725">
          <cell r="E725" t="str">
            <v>9203098</v>
          </cell>
        </row>
        <row r="726">
          <cell r="E726" t="str">
            <v>9203097</v>
          </cell>
        </row>
        <row r="727">
          <cell r="E727" t="str">
            <v>9203099</v>
          </cell>
        </row>
        <row r="729">
          <cell r="E729" t="str">
            <v>9202624</v>
          </cell>
        </row>
        <row r="731">
          <cell r="E731" t="str">
            <v>9201549</v>
          </cell>
        </row>
        <row r="732">
          <cell r="E732" t="str">
            <v>9201548</v>
          </cell>
        </row>
        <row r="733">
          <cell r="E733" t="str">
            <v>9201547</v>
          </cell>
        </row>
        <row r="735">
          <cell r="E735" t="str">
            <v>9210117</v>
          </cell>
        </row>
        <row r="736">
          <cell r="E736" t="str">
            <v>9311164</v>
          </cell>
        </row>
        <row r="738">
          <cell r="E738" t="str">
            <v>9203033</v>
          </cell>
        </row>
        <row r="740">
          <cell r="E740" t="str">
            <v>9210345</v>
          </cell>
        </row>
        <row r="741">
          <cell r="E741" t="str">
            <v>9205033</v>
          </cell>
        </row>
        <row r="742">
          <cell r="E742" t="str">
            <v>9207028</v>
          </cell>
        </row>
        <row r="743">
          <cell r="E743" t="str">
            <v>9210274</v>
          </cell>
        </row>
        <row r="744">
          <cell r="E744" t="str">
            <v>9205820</v>
          </cell>
        </row>
        <row r="745">
          <cell r="E745" t="str">
            <v>9210267</v>
          </cell>
        </row>
        <row r="746">
          <cell r="E746" t="str">
            <v>9205825</v>
          </cell>
        </row>
        <row r="747">
          <cell r="E747" t="str">
            <v>9205824</v>
          </cell>
        </row>
        <row r="748">
          <cell r="E748" t="str">
            <v>9205815</v>
          </cell>
        </row>
        <row r="749">
          <cell r="E749" t="str">
            <v>9205816</v>
          </cell>
        </row>
        <row r="750">
          <cell r="E750" t="str">
            <v>9205817</v>
          </cell>
        </row>
        <row r="751">
          <cell r="E751" t="str">
            <v>9205818</v>
          </cell>
        </row>
        <row r="753">
          <cell r="E753" t="str">
            <v>9210464</v>
          </cell>
        </row>
        <row r="754">
          <cell r="E754" t="str">
            <v>9210204</v>
          </cell>
        </row>
        <row r="755">
          <cell r="E755" t="str">
            <v>9310617</v>
          </cell>
        </row>
        <row r="756">
          <cell r="E756" t="str">
            <v>9310618</v>
          </cell>
        </row>
        <row r="757">
          <cell r="E757" t="str">
            <v>9210430</v>
          </cell>
        </row>
        <row r="758">
          <cell r="E758" t="str">
            <v>9210225</v>
          </cell>
        </row>
        <row r="759">
          <cell r="E759" t="str">
            <v>9210274</v>
          </cell>
        </row>
        <row r="760">
          <cell r="E760" t="str">
            <v>9210205</v>
          </cell>
        </row>
        <row r="761">
          <cell r="E761" t="str">
            <v>9210164</v>
          </cell>
        </row>
        <row r="763">
          <cell r="E763" t="str">
            <v>9210346</v>
          </cell>
        </row>
        <row r="764">
          <cell r="E764" t="str">
            <v>9202111</v>
          </cell>
        </row>
        <row r="766">
          <cell r="E766" t="str">
            <v>9201739</v>
          </cell>
        </row>
        <row r="768">
          <cell r="E768" t="str">
            <v>9311242</v>
          </cell>
        </row>
        <row r="770">
          <cell r="E770" t="str">
            <v>9201542</v>
          </cell>
        </row>
        <row r="771">
          <cell r="E771" t="str">
            <v>9201541</v>
          </cell>
        </row>
        <row r="772">
          <cell r="E772" t="str">
            <v>9201543</v>
          </cell>
        </row>
        <row r="773">
          <cell r="E773" t="str">
            <v>9201544</v>
          </cell>
        </row>
        <row r="774">
          <cell r="E774" t="str">
            <v>92015446</v>
          </cell>
        </row>
        <row r="775">
          <cell r="E775" t="str">
            <v>9201545</v>
          </cell>
        </row>
        <row r="776">
          <cell r="E776" t="str">
            <v>9201551</v>
          </cell>
        </row>
        <row r="777">
          <cell r="E777" t="str">
            <v>9201550</v>
          </cell>
        </row>
        <row r="779">
          <cell r="E779" t="str">
            <v>9201724</v>
          </cell>
        </row>
        <row r="780">
          <cell r="E780" t="str">
            <v>9201552</v>
          </cell>
        </row>
        <row r="781">
          <cell r="E781" t="str">
            <v>9201553</v>
          </cell>
        </row>
        <row r="782">
          <cell r="E782" t="str">
            <v>9201554</v>
          </cell>
        </row>
        <row r="783">
          <cell r="E783" t="str">
            <v>9201549</v>
          </cell>
        </row>
        <row r="784">
          <cell r="E784" t="str">
            <v>9201548</v>
          </cell>
        </row>
        <row r="785">
          <cell r="E785" t="str">
            <v>9210183</v>
          </cell>
        </row>
        <row r="786">
          <cell r="E786" t="str">
            <v>9201607</v>
          </cell>
        </row>
        <row r="788">
          <cell r="E788" t="str">
            <v>9310652</v>
          </cell>
        </row>
      </sheetData>
      <sheetData sheetId="4" refreshError="1"/>
      <sheetData sheetId="5" refreshError="1"/>
      <sheetData sheetId="6" refreshError="1"/>
      <sheetData sheetId="7">
        <row r="2">
          <cell r="E2" t="str">
            <v>3510064</v>
          </cell>
          <cell r="I2">
            <v>67.400000000000006</v>
          </cell>
          <cell r="J2">
            <v>1614996.338</v>
          </cell>
        </row>
        <row r="3">
          <cell r="E3" t="str">
            <v>9201001</v>
          </cell>
          <cell r="I3">
            <v>4000</v>
          </cell>
          <cell r="J3">
            <v>1520</v>
          </cell>
        </row>
        <row r="4">
          <cell r="E4" t="str">
            <v>9201002</v>
          </cell>
          <cell r="I4">
            <v>3206</v>
          </cell>
          <cell r="J4">
            <v>27988.38</v>
          </cell>
        </row>
        <row r="5">
          <cell r="E5" t="str">
            <v>9201003</v>
          </cell>
          <cell r="I5">
            <v>234000</v>
          </cell>
          <cell r="J5">
            <v>88920</v>
          </cell>
        </row>
        <row r="6">
          <cell r="E6" t="str">
            <v>9201012</v>
          </cell>
          <cell r="I6">
            <v>3342</v>
          </cell>
          <cell r="J6">
            <v>12432.24</v>
          </cell>
        </row>
        <row r="7">
          <cell r="E7" t="str">
            <v>9201013</v>
          </cell>
          <cell r="I7">
            <v>6000</v>
          </cell>
          <cell r="J7">
            <v>22320</v>
          </cell>
        </row>
        <row r="8">
          <cell r="E8" t="str">
            <v>9201014</v>
          </cell>
          <cell r="I8">
            <v>88981</v>
          </cell>
          <cell r="J8">
            <v>448464.24</v>
          </cell>
        </row>
        <row r="9">
          <cell r="E9" t="str">
            <v>9201015</v>
          </cell>
          <cell r="I9">
            <v>59102</v>
          </cell>
          <cell r="J9">
            <v>295510</v>
          </cell>
        </row>
        <row r="10">
          <cell r="E10" t="str">
            <v>9201022</v>
          </cell>
          <cell r="I10">
            <v>1371</v>
          </cell>
          <cell r="J10">
            <v>5100.12</v>
          </cell>
        </row>
        <row r="11">
          <cell r="E11" t="str">
            <v>9201101</v>
          </cell>
          <cell r="I11">
            <v>218305</v>
          </cell>
          <cell r="J11">
            <v>3202534.35</v>
          </cell>
        </row>
        <row r="12">
          <cell r="E12" t="str">
            <v>9201201</v>
          </cell>
          <cell r="I12">
            <v>891778</v>
          </cell>
          <cell r="J12">
            <v>1337667</v>
          </cell>
        </row>
        <row r="13">
          <cell r="E13" t="str">
            <v>9201301</v>
          </cell>
          <cell r="I13">
            <v>280284</v>
          </cell>
          <cell r="J13">
            <v>47648.280000000006</v>
          </cell>
        </row>
        <row r="14">
          <cell r="E14" t="str">
            <v>9201303</v>
          </cell>
          <cell r="I14">
            <v>4330</v>
          </cell>
          <cell r="J14">
            <v>108250</v>
          </cell>
        </row>
        <row r="15">
          <cell r="E15" t="str">
            <v>9201501</v>
          </cell>
          <cell r="I15">
            <v>58680</v>
          </cell>
          <cell r="J15">
            <v>946508.39999999991</v>
          </cell>
        </row>
        <row r="16">
          <cell r="E16" t="str">
            <v>9201502</v>
          </cell>
          <cell r="I16">
            <v>11634</v>
          </cell>
          <cell r="J16">
            <v>2094.12</v>
          </cell>
        </row>
        <row r="17">
          <cell r="E17" t="str">
            <v>9201503</v>
          </cell>
          <cell r="I17">
            <v>7005</v>
          </cell>
          <cell r="J17">
            <v>218065.65</v>
          </cell>
        </row>
        <row r="18">
          <cell r="E18" t="str">
            <v>9201527</v>
          </cell>
          <cell r="I18">
            <v>400</v>
          </cell>
          <cell r="J18">
            <v>69612</v>
          </cell>
        </row>
        <row r="19">
          <cell r="E19" t="str">
            <v>9201533</v>
          </cell>
          <cell r="I19">
            <v>400</v>
          </cell>
          <cell r="J19">
            <v>153300</v>
          </cell>
        </row>
        <row r="20">
          <cell r="E20" t="str">
            <v>9201534</v>
          </cell>
          <cell r="I20">
            <v>432</v>
          </cell>
          <cell r="J20">
            <v>13569.12</v>
          </cell>
        </row>
        <row r="21">
          <cell r="E21" t="str">
            <v>9201535</v>
          </cell>
          <cell r="I21">
            <v>422</v>
          </cell>
          <cell r="J21">
            <v>26505.82</v>
          </cell>
        </row>
        <row r="22">
          <cell r="E22" t="str">
            <v>9201536</v>
          </cell>
          <cell r="I22">
            <v>1215</v>
          </cell>
          <cell r="J22">
            <v>24907.5</v>
          </cell>
        </row>
        <row r="23">
          <cell r="E23" t="str">
            <v>9201537</v>
          </cell>
          <cell r="I23">
            <v>722</v>
          </cell>
          <cell r="J23">
            <v>26353</v>
          </cell>
        </row>
        <row r="24">
          <cell r="E24" t="str">
            <v>9201540</v>
          </cell>
          <cell r="I24">
            <v>800000</v>
          </cell>
          <cell r="J24">
            <v>3600000</v>
          </cell>
        </row>
        <row r="25">
          <cell r="E25" t="str">
            <v>9201541</v>
          </cell>
          <cell r="I25">
            <v>8155</v>
          </cell>
          <cell r="J25">
            <v>1208489.45</v>
          </cell>
        </row>
        <row r="26">
          <cell r="E26" t="str">
            <v>9201542</v>
          </cell>
          <cell r="I26">
            <v>16279</v>
          </cell>
          <cell r="J26">
            <v>2412059.4299999997</v>
          </cell>
        </row>
        <row r="27">
          <cell r="E27" t="str">
            <v>9201543</v>
          </cell>
          <cell r="I27">
            <v>19999</v>
          </cell>
          <cell r="J27">
            <v>4342782.8500000006</v>
          </cell>
        </row>
        <row r="28">
          <cell r="E28" t="str">
            <v>9201544</v>
          </cell>
          <cell r="I28">
            <v>29554</v>
          </cell>
          <cell r="J28">
            <v>6417651.1000000006</v>
          </cell>
        </row>
        <row r="29">
          <cell r="E29" t="str">
            <v>92015446</v>
          </cell>
          <cell r="I29">
            <v>30940</v>
          </cell>
          <cell r="J29">
            <v>6718621</v>
          </cell>
        </row>
        <row r="30">
          <cell r="E30" t="str">
            <v>9201545</v>
          </cell>
          <cell r="I30">
            <v>24873</v>
          </cell>
          <cell r="J30">
            <v>5401171.9500000002</v>
          </cell>
        </row>
        <row r="31">
          <cell r="E31" t="str">
            <v>9201547</v>
          </cell>
          <cell r="I31">
            <v>4175</v>
          </cell>
          <cell r="J31">
            <v>673970.25</v>
          </cell>
        </row>
        <row r="32">
          <cell r="E32" t="str">
            <v>9201548</v>
          </cell>
          <cell r="I32">
            <v>3781</v>
          </cell>
          <cell r="J32">
            <v>875301.5</v>
          </cell>
        </row>
        <row r="33">
          <cell r="E33" t="str">
            <v>9201549</v>
          </cell>
          <cell r="I33">
            <v>1799</v>
          </cell>
          <cell r="J33">
            <v>330926.05</v>
          </cell>
        </row>
        <row r="34">
          <cell r="E34" t="str">
            <v>9201550</v>
          </cell>
          <cell r="I34">
            <v>12248</v>
          </cell>
          <cell r="J34">
            <v>2842760.8</v>
          </cell>
        </row>
        <row r="35">
          <cell r="E35" t="str">
            <v>9201551</v>
          </cell>
          <cell r="I35">
            <v>14259</v>
          </cell>
          <cell r="J35">
            <v>3309513.9</v>
          </cell>
        </row>
        <row r="36">
          <cell r="E36" t="str">
            <v>9201552</v>
          </cell>
          <cell r="I36">
            <v>3329</v>
          </cell>
          <cell r="J36">
            <v>503111.76999999996</v>
          </cell>
        </row>
        <row r="37">
          <cell r="E37" t="str">
            <v>9201553</v>
          </cell>
          <cell r="I37">
            <v>799</v>
          </cell>
          <cell r="J37">
            <v>221027.37</v>
          </cell>
        </row>
        <row r="38">
          <cell r="E38" t="str">
            <v>9201554</v>
          </cell>
          <cell r="I38">
            <v>6869</v>
          </cell>
          <cell r="J38">
            <v>4092687.5800000005</v>
          </cell>
        </row>
        <row r="39">
          <cell r="E39" t="str">
            <v>9201601</v>
          </cell>
          <cell r="I39">
            <v>1470</v>
          </cell>
          <cell r="J39">
            <v>7350</v>
          </cell>
        </row>
        <row r="40">
          <cell r="E40" t="str">
            <v>9201602</v>
          </cell>
          <cell r="I40">
            <v>23878</v>
          </cell>
          <cell r="J40">
            <v>90975.180000000008</v>
          </cell>
        </row>
        <row r="41">
          <cell r="E41" t="str">
            <v>9201605</v>
          </cell>
          <cell r="I41">
            <v>4487</v>
          </cell>
          <cell r="J41">
            <v>489172.74</v>
          </cell>
        </row>
        <row r="42">
          <cell r="E42" t="str">
            <v>9201607</v>
          </cell>
          <cell r="I42">
            <v>680</v>
          </cell>
          <cell r="J42">
            <v>49096</v>
          </cell>
        </row>
        <row r="43">
          <cell r="E43" t="str">
            <v>9201703</v>
          </cell>
          <cell r="I43">
            <v>206</v>
          </cell>
          <cell r="J43">
            <v>84107.74</v>
          </cell>
        </row>
        <row r="44">
          <cell r="E44" t="str">
            <v>9201717</v>
          </cell>
          <cell r="I44">
            <v>200</v>
          </cell>
          <cell r="J44">
            <v>66000</v>
          </cell>
        </row>
        <row r="45">
          <cell r="E45" t="str">
            <v>9201719</v>
          </cell>
          <cell r="I45">
            <v>2022</v>
          </cell>
          <cell r="J45">
            <v>288438.3</v>
          </cell>
        </row>
        <row r="46">
          <cell r="E46" t="str">
            <v>9201720</v>
          </cell>
          <cell r="I46">
            <v>1100</v>
          </cell>
          <cell r="J46">
            <v>310299</v>
          </cell>
        </row>
        <row r="47">
          <cell r="E47" t="str">
            <v>9201724</v>
          </cell>
          <cell r="I47">
            <v>388</v>
          </cell>
          <cell r="J47">
            <v>71908.040000000008</v>
          </cell>
        </row>
        <row r="48">
          <cell r="E48" t="str">
            <v>9201729</v>
          </cell>
          <cell r="I48">
            <v>20800</v>
          </cell>
          <cell r="J48">
            <v>1618655.9999999998</v>
          </cell>
        </row>
        <row r="49">
          <cell r="E49" t="str">
            <v>9201733</v>
          </cell>
          <cell r="I49">
            <v>4513</v>
          </cell>
          <cell r="J49">
            <v>63588.17</v>
          </cell>
        </row>
        <row r="50">
          <cell r="E50" t="str">
            <v>9201734</v>
          </cell>
          <cell r="I50">
            <v>2821</v>
          </cell>
          <cell r="J50">
            <v>55996.850000000006</v>
          </cell>
        </row>
        <row r="51">
          <cell r="E51" t="str">
            <v>9201735</v>
          </cell>
          <cell r="I51">
            <v>638</v>
          </cell>
          <cell r="J51">
            <v>31900</v>
          </cell>
        </row>
        <row r="52">
          <cell r="E52" t="str">
            <v>9201736</v>
          </cell>
          <cell r="I52">
            <v>30365</v>
          </cell>
          <cell r="J52">
            <v>1615114.3499999999</v>
          </cell>
        </row>
        <row r="53">
          <cell r="E53" t="str">
            <v>9201737</v>
          </cell>
          <cell r="I53">
            <v>4148</v>
          </cell>
          <cell r="J53">
            <v>324581</v>
          </cell>
        </row>
        <row r="54">
          <cell r="E54" t="str">
            <v>9201739</v>
          </cell>
          <cell r="I54">
            <v>1055</v>
          </cell>
          <cell r="J54">
            <v>83292.25</v>
          </cell>
        </row>
        <row r="55">
          <cell r="E55" t="str">
            <v>9201740</v>
          </cell>
          <cell r="I55">
            <v>6602</v>
          </cell>
          <cell r="J55">
            <v>523538.6</v>
          </cell>
        </row>
        <row r="56">
          <cell r="E56" t="str">
            <v>9201741</v>
          </cell>
          <cell r="I56">
            <v>1914</v>
          </cell>
          <cell r="J56">
            <v>248686.02000000002</v>
          </cell>
        </row>
        <row r="57">
          <cell r="E57" t="str">
            <v>9201742</v>
          </cell>
          <cell r="I57">
            <v>2338</v>
          </cell>
          <cell r="J57">
            <v>621042.93999999994</v>
          </cell>
        </row>
        <row r="58">
          <cell r="E58" t="str">
            <v>9202111</v>
          </cell>
          <cell r="I58">
            <v>4697</v>
          </cell>
          <cell r="J58">
            <v>3949801.2399999998</v>
          </cell>
        </row>
        <row r="59">
          <cell r="E59" t="str">
            <v>9202121</v>
          </cell>
          <cell r="I59">
            <v>14</v>
          </cell>
          <cell r="J59">
            <v>43596.56</v>
          </cell>
        </row>
        <row r="60">
          <cell r="E60" t="str">
            <v>9202321</v>
          </cell>
          <cell r="I60">
            <v>79</v>
          </cell>
          <cell r="J60">
            <v>516363.75</v>
          </cell>
        </row>
        <row r="61">
          <cell r="E61" t="str">
            <v>9202322</v>
          </cell>
          <cell r="I61">
            <v>8</v>
          </cell>
          <cell r="J61">
            <v>7394.8</v>
          </cell>
        </row>
        <row r="62">
          <cell r="E62" t="str">
            <v>9202323</v>
          </cell>
          <cell r="I62">
            <v>182</v>
          </cell>
          <cell r="J62">
            <v>781200.42</v>
          </cell>
        </row>
        <row r="63">
          <cell r="E63" t="str">
            <v>9202326</v>
          </cell>
          <cell r="I63">
            <v>26</v>
          </cell>
          <cell r="J63">
            <v>226500.04000000004</v>
          </cell>
        </row>
        <row r="64">
          <cell r="E64" t="str">
            <v>9202624</v>
          </cell>
          <cell r="I64">
            <v>2766.1869999999999</v>
          </cell>
          <cell r="J64">
            <v>17472869.142329998</v>
          </cell>
        </row>
        <row r="65">
          <cell r="E65" t="str">
            <v>9202721</v>
          </cell>
          <cell r="I65">
            <v>20.96</v>
          </cell>
          <cell r="J65">
            <v>20.96</v>
          </cell>
        </row>
        <row r="66">
          <cell r="E66" t="str">
            <v>9202722</v>
          </cell>
          <cell r="I66">
            <v>181</v>
          </cell>
          <cell r="J66">
            <v>1740928.5899999999</v>
          </cell>
        </row>
        <row r="67">
          <cell r="E67" t="str">
            <v>9202723</v>
          </cell>
          <cell r="I67">
            <v>1165</v>
          </cell>
          <cell r="J67">
            <v>9650079.4499999993</v>
          </cell>
        </row>
        <row r="68">
          <cell r="E68" t="str">
            <v>9202727</v>
          </cell>
          <cell r="I68">
            <v>29.5</v>
          </cell>
          <cell r="J68">
            <v>2941368.3</v>
          </cell>
        </row>
        <row r="69">
          <cell r="E69" t="str">
            <v>9202728</v>
          </cell>
          <cell r="I69">
            <v>-3.0000000000000001E-3</v>
          </cell>
          <cell r="J69">
            <v>-64.83999</v>
          </cell>
        </row>
        <row r="70">
          <cell r="E70" t="str">
            <v>9202730</v>
          </cell>
          <cell r="I70">
            <v>6.33</v>
          </cell>
          <cell r="J70">
            <v>223657.5735</v>
          </cell>
        </row>
        <row r="71">
          <cell r="E71" t="str">
            <v>9202731</v>
          </cell>
          <cell r="I71">
            <v>388.69</v>
          </cell>
          <cell r="J71">
            <v>4065903.4057</v>
          </cell>
        </row>
        <row r="72">
          <cell r="E72" t="str">
            <v>9202732</v>
          </cell>
          <cell r="I72">
            <v>3</v>
          </cell>
          <cell r="J72">
            <v>52080</v>
          </cell>
        </row>
        <row r="73">
          <cell r="E73" t="str">
            <v>9202735</v>
          </cell>
          <cell r="I73">
            <v>76.87</v>
          </cell>
          <cell r="J73">
            <v>2888531.6908</v>
          </cell>
        </row>
        <row r="74">
          <cell r="E74" t="str">
            <v>9202738</v>
          </cell>
          <cell r="I74">
            <v>7.8</v>
          </cell>
          <cell r="J74">
            <v>156000</v>
          </cell>
        </row>
        <row r="75">
          <cell r="E75" t="str">
            <v>9203002</v>
          </cell>
          <cell r="I75">
            <v>191000</v>
          </cell>
          <cell r="J75">
            <v>771640</v>
          </cell>
        </row>
        <row r="76">
          <cell r="E76" t="str">
            <v>9203005</v>
          </cell>
          <cell r="I76">
            <v>41</v>
          </cell>
          <cell r="J76">
            <v>9430</v>
          </cell>
        </row>
        <row r="77">
          <cell r="E77" t="str">
            <v>9203011</v>
          </cell>
          <cell r="I77">
            <v>78000</v>
          </cell>
          <cell r="J77">
            <v>7800</v>
          </cell>
        </row>
        <row r="78">
          <cell r="E78" t="str">
            <v>9203014</v>
          </cell>
          <cell r="I78">
            <v>90</v>
          </cell>
          <cell r="J78">
            <v>1341</v>
          </cell>
        </row>
        <row r="79">
          <cell r="E79" t="str">
            <v>9203021</v>
          </cell>
          <cell r="I79">
            <v>8200</v>
          </cell>
          <cell r="J79">
            <v>113324</v>
          </cell>
        </row>
        <row r="80">
          <cell r="E80" t="str">
            <v>9203024</v>
          </cell>
          <cell r="I80">
            <v>6386</v>
          </cell>
          <cell r="J80">
            <v>22159.420000000002</v>
          </cell>
        </row>
        <row r="81">
          <cell r="E81" t="str">
            <v>9203025</v>
          </cell>
          <cell r="I81">
            <v>1800</v>
          </cell>
          <cell r="J81">
            <v>36540</v>
          </cell>
        </row>
        <row r="82">
          <cell r="E82" t="str">
            <v>9203027</v>
          </cell>
          <cell r="I82">
            <v>6392</v>
          </cell>
          <cell r="J82">
            <v>767.04</v>
          </cell>
        </row>
        <row r="83">
          <cell r="E83" t="str">
            <v>9203028</v>
          </cell>
          <cell r="I83">
            <v>2853</v>
          </cell>
          <cell r="J83">
            <v>4965047.37</v>
          </cell>
        </row>
        <row r="84">
          <cell r="E84" t="str">
            <v>9203031</v>
          </cell>
          <cell r="I84">
            <v>100</v>
          </cell>
          <cell r="J84">
            <v>400</v>
          </cell>
        </row>
        <row r="85">
          <cell r="E85" t="str">
            <v>9203032</v>
          </cell>
          <cell r="I85">
            <v>5107</v>
          </cell>
          <cell r="J85">
            <v>62305.399999999994</v>
          </cell>
        </row>
        <row r="86">
          <cell r="E86" t="str">
            <v>9203033</v>
          </cell>
          <cell r="I86">
            <v>209</v>
          </cell>
          <cell r="J86">
            <v>5708141.1200000001</v>
          </cell>
        </row>
        <row r="87">
          <cell r="E87" t="str">
            <v>9203041</v>
          </cell>
          <cell r="I87">
            <v>399</v>
          </cell>
          <cell r="J87">
            <v>14986.44</v>
          </cell>
        </row>
        <row r="88">
          <cell r="E88" t="str">
            <v>9203044</v>
          </cell>
          <cell r="I88">
            <v>2787</v>
          </cell>
          <cell r="J88">
            <v>23494.41</v>
          </cell>
        </row>
        <row r="89">
          <cell r="E89" t="str">
            <v>9203045</v>
          </cell>
          <cell r="I89">
            <v>161</v>
          </cell>
          <cell r="J89">
            <v>241500</v>
          </cell>
        </row>
        <row r="90">
          <cell r="E90" t="str">
            <v>9203046</v>
          </cell>
          <cell r="I90">
            <v>85164</v>
          </cell>
          <cell r="J90">
            <v>17032.8</v>
          </cell>
        </row>
        <row r="91">
          <cell r="E91" t="str">
            <v>9203049</v>
          </cell>
          <cell r="I91">
            <v>5454</v>
          </cell>
          <cell r="J91">
            <v>1363500</v>
          </cell>
        </row>
        <row r="92">
          <cell r="E92" t="str">
            <v>9203050</v>
          </cell>
          <cell r="I92">
            <v>7636</v>
          </cell>
          <cell r="J92">
            <v>9697.7199999999993</v>
          </cell>
        </row>
        <row r="93">
          <cell r="E93" t="str">
            <v>9203051</v>
          </cell>
          <cell r="I93">
            <v>1298</v>
          </cell>
          <cell r="J93">
            <v>55022.22</v>
          </cell>
        </row>
        <row r="94">
          <cell r="E94" t="str">
            <v>9203052</v>
          </cell>
          <cell r="I94">
            <v>1640</v>
          </cell>
          <cell r="J94">
            <v>1057718</v>
          </cell>
        </row>
        <row r="95">
          <cell r="E95" t="str">
            <v>9203054</v>
          </cell>
          <cell r="I95">
            <v>123</v>
          </cell>
          <cell r="J95">
            <v>17220</v>
          </cell>
        </row>
        <row r="96">
          <cell r="E96" t="str">
            <v>9203055</v>
          </cell>
          <cell r="I96">
            <v>120</v>
          </cell>
          <cell r="J96">
            <v>48000</v>
          </cell>
        </row>
        <row r="97">
          <cell r="E97" t="str">
            <v>9203059</v>
          </cell>
          <cell r="I97">
            <v>266</v>
          </cell>
          <cell r="J97">
            <v>80324.02</v>
          </cell>
        </row>
        <row r="98">
          <cell r="E98" t="str">
            <v>9203061</v>
          </cell>
          <cell r="I98">
            <v>1135</v>
          </cell>
          <cell r="J98">
            <v>417339.5</v>
          </cell>
        </row>
        <row r="99">
          <cell r="E99" t="str">
            <v>9203062</v>
          </cell>
          <cell r="I99">
            <v>1356</v>
          </cell>
          <cell r="J99">
            <v>794507.5199999999</v>
          </cell>
        </row>
        <row r="100">
          <cell r="E100" t="str">
            <v>9203063</v>
          </cell>
          <cell r="I100">
            <v>268.928</v>
          </cell>
          <cell r="J100">
            <v>7683606.4307200005</v>
          </cell>
        </row>
        <row r="101">
          <cell r="E101" t="str">
            <v>9203067</v>
          </cell>
          <cell r="I101">
            <v>3</v>
          </cell>
          <cell r="J101">
            <v>83.94</v>
          </cell>
        </row>
        <row r="102">
          <cell r="E102" t="str">
            <v>9203070</v>
          </cell>
          <cell r="I102">
            <v>80</v>
          </cell>
          <cell r="J102">
            <v>13728</v>
          </cell>
        </row>
        <row r="103">
          <cell r="E103" t="str">
            <v>9203072</v>
          </cell>
          <cell r="I103">
            <v>4500</v>
          </cell>
          <cell r="J103">
            <v>3203685</v>
          </cell>
        </row>
        <row r="104">
          <cell r="E104" t="str">
            <v>9203080</v>
          </cell>
          <cell r="I104">
            <v>605</v>
          </cell>
          <cell r="J104">
            <v>707747.14999999991</v>
          </cell>
        </row>
        <row r="105">
          <cell r="E105" t="str">
            <v>9203081</v>
          </cell>
          <cell r="I105">
            <v>1912</v>
          </cell>
          <cell r="J105">
            <v>2262393.12</v>
          </cell>
        </row>
        <row r="106">
          <cell r="E106" t="str">
            <v>9203082</v>
          </cell>
          <cell r="I106">
            <v>2403</v>
          </cell>
          <cell r="J106">
            <v>2880956.7</v>
          </cell>
        </row>
        <row r="107">
          <cell r="E107" t="str">
            <v>9203083</v>
          </cell>
          <cell r="I107">
            <v>2064</v>
          </cell>
          <cell r="J107">
            <v>2506851.84</v>
          </cell>
        </row>
        <row r="108">
          <cell r="E108" t="str">
            <v>9203084</v>
          </cell>
          <cell r="I108">
            <v>680</v>
          </cell>
          <cell r="J108">
            <v>836549.6</v>
          </cell>
        </row>
        <row r="109">
          <cell r="E109" t="str">
            <v>9203085</v>
          </cell>
          <cell r="I109">
            <v>1666</v>
          </cell>
          <cell r="J109">
            <v>813191.26</v>
          </cell>
        </row>
        <row r="110">
          <cell r="E110" t="str">
            <v>9203086</v>
          </cell>
          <cell r="I110">
            <v>537</v>
          </cell>
          <cell r="J110">
            <v>775685.76</v>
          </cell>
        </row>
        <row r="111">
          <cell r="E111" t="str">
            <v>9203087</v>
          </cell>
          <cell r="I111">
            <v>1356</v>
          </cell>
          <cell r="J111">
            <v>1981346.52</v>
          </cell>
        </row>
        <row r="112">
          <cell r="E112" t="str">
            <v>9203088</v>
          </cell>
          <cell r="I112">
            <v>1459</v>
          </cell>
          <cell r="J112">
            <v>2156153.9699999997</v>
          </cell>
        </row>
        <row r="113">
          <cell r="E113" t="str">
            <v>9203089</v>
          </cell>
          <cell r="I113">
            <v>1506</v>
          </cell>
          <cell r="J113">
            <v>2250701.94</v>
          </cell>
        </row>
        <row r="114">
          <cell r="E114" t="str">
            <v>9203090</v>
          </cell>
          <cell r="I114">
            <v>514</v>
          </cell>
          <cell r="J114">
            <v>768167.86</v>
          </cell>
        </row>
        <row r="115">
          <cell r="E115" t="str">
            <v>9203091</v>
          </cell>
          <cell r="I115">
            <v>181</v>
          </cell>
          <cell r="J115">
            <v>249287.67999999999</v>
          </cell>
        </row>
        <row r="116">
          <cell r="E116" t="str">
            <v>9203092</v>
          </cell>
          <cell r="I116">
            <v>361</v>
          </cell>
          <cell r="J116">
            <v>503270.1</v>
          </cell>
        </row>
        <row r="117">
          <cell r="E117" t="str">
            <v>9203093</v>
          </cell>
          <cell r="I117">
            <v>452</v>
          </cell>
          <cell r="J117">
            <v>637753.92000000004</v>
          </cell>
        </row>
        <row r="118">
          <cell r="E118" t="str">
            <v>9203094</v>
          </cell>
          <cell r="I118">
            <v>360</v>
          </cell>
          <cell r="J118">
            <v>514000.8</v>
          </cell>
        </row>
        <row r="119">
          <cell r="E119" t="str">
            <v>9203095</v>
          </cell>
          <cell r="I119">
            <v>145</v>
          </cell>
          <cell r="J119">
            <v>209472.80000000002</v>
          </cell>
        </row>
        <row r="120">
          <cell r="E120" t="str">
            <v>9203096</v>
          </cell>
          <cell r="I120">
            <v>233</v>
          </cell>
          <cell r="J120">
            <v>316852.04000000004</v>
          </cell>
        </row>
        <row r="121">
          <cell r="E121" t="str">
            <v>9203097</v>
          </cell>
          <cell r="I121">
            <v>1971</v>
          </cell>
          <cell r="J121">
            <v>3239121.6900000004</v>
          </cell>
        </row>
        <row r="122">
          <cell r="E122" t="str">
            <v>9203098</v>
          </cell>
          <cell r="I122">
            <v>2914</v>
          </cell>
          <cell r="J122">
            <v>4010013.6799999997</v>
          </cell>
        </row>
        <row r="123">
          <cell r="E123" t="str">
            <v>9203099</v>
          </cell>
          <cell r="I123">
            <v>1534</v>
          </cell>
          <cell r="J123">
            <v>2069151.2399999998</v>
          </cell>
        </row>
        <row r="124">
          <cell r="E124" t="str">
            <v>9203100</v>
          </cell>
          <cell r="I124">
            <v>2905</v>
          </cell>
          <cell r="J124">
            <v>5029600.8</v>
          </cell>
        </row>
        <row r="125">
          <cell r="E125" t="str">
            <v>9203993</v>
          </cell>
          <cell r="I125">
            <v>1889</v>
          </cell>
          <cell r="J125">
            <v>1037741.04</v>
          </cell>
        </row>
        <row r="126">
          <cell r="E126" t="str">
            <v>9204001</v>
          </cell>
          <cell r="I126">
            <v>7984</v>
          </cell>
          <cell r="J126">
            <v>3373958.5599999996</v>
          </cell>
        </row>
        <row r="127">
          <cell r="E127" t="str">
            <v>9204003</v>
          </cell>
          <cell r="I127">
            <v>267</v>
          </cell>
          <cell r="J127">
            <v>818491.17</v>
          </cell>
        </row>
        <row r="128">
          <cell r="E128" t="str">
            <v>9204005</v>
          </cell>
          <cell r="I128">
            <v>319</v>
          </cell>
          <cell r="J128">
            <v>570470.89</v>
          </cell>
        </row>
        <row r="129">
          <cell r="E129" t="str">
            <v>9204035</v>
          </cell>
          <cell r="I129">
            <v>18588</v>
          </cell>
          <cell r="J129">
            <v>6139802.2800000003</v>
          </cell>
        </row>
        <row r="130">
          <cell r="E130" t="str">
            <v>9204932</v>
          </cell>
          <cell r="I130">
            <v>240</v>
          </cell>
          <cell r="J130">
            <v>513441.60000000003</v>
          </cell>
        </row>
        <row r="131">
          <cell r="E131" t="str">
            <v>9205002</v>
          </cell>
          <cell r="I131">
            <v>554129</v>
          </cell>
          <cell r="J131">
            <v>1030679.9400000001</v>
          </cell>
        </row>
        <row r="132">
          <cell r="E132" t="str">
            <v>9205004</v>
          </cell>
          <cell r="I132">
            <v>8742</v>
          </cell>
          <cell r="J132">
            <v>340850.58</v>
          </cell>
        </row>
        <row r="133">
          <cell r="E133" t="str">
            <v>9205005</v>
          </cell>
          <cell r="I133">
            <v>142829</v>
          </cell>
          <cell r="J133">
            <v>2995124.13</v>
          </cell>
        </row>
        <row r="134">
          <cell r="E134" t="str">
            <v>9205006</v>
          </cell>
          <cell r="I134">
            <v>44544</v>
          </cell>
          <cell r="J134">
            <v>356352</v>
          </cell>
        </row>
        <row r="135">
          <cell r="E135" t="str">
            <v>9205007</v>
          </cell>
          <cell r="I135">
            <v>339925</v>
          </cell>
          <cell r="J135">
            <v>197156.5</v>
          </cell>
        </row>
        <row r="136">
          <cell r="E136" t="str">
            <v>9205010</v>
          </cell>
          <cell r="I136">
            <v>8493</v>
          </cell>
          <cell r="J136">
            <v>2336509.23</v>
          </cell>
        </row>
        <row r="137">
          <cell r="E137" t="str">
            <v>9205011</v>
          </cell>
          <cell r="I137">
            <v>998</v>
          </cell>
          <cell r="J137">
            <v>186186.88</v>
          </cell>
        </row>
        <row r="138">
          <cell r="E138" t="str">
            <v>9205012</v>
          </cell>
          <cell r="I138">
            <v>884</v>
          </cell>
          <cell r="J138">
            <v>117580.84</v>
          </cell>
        </row>
        <row r="139">
          <cell r="E139" t="str">
            <v>9205013</v>
          </cell>
          <cell r="I139">
            <v>15530</v>
          </cell>
          <cell r="J139">
            <v>1587321.2999999998</v>
          </cell>
        </row>
        <row r="140">
          <cell r="E140" t="str">
            <v>9205014</v>
          </cell>
          <cell r="I140">
            <v>10896</v>
          </cell>
          <cell r="J140">
            <v>1172954.4000000001</v>
          </cell>
        </row>
        <row r="141">
          <cell r="E141" t="str">
            <v>9205018</v>
          </cell>
          <cell r="I141">
            <v>2769</v>
          </cell>
          <cell r="J141">
            <v>583760.57999999996</v>
          </cell>
        </row>
        <row r="142">
          <cell r="E142" t="str">
            <v>9205019</v>
          </cell>
          <cell r="I142">
            <v>1200</v>
          </cell>
          <cell r="J142">
            <v>268152</v>
          </cell>
        </row>
        <row r="143">
          <cell r="E143" t="str">
            <v>9205031</v>
          </cell>
          <cell r="I143">
            <v>4151</v>
          </cell>
          <cell r="J143">
            <v>290113.39</v>
          </cell>
        </row>
        <row r="144">
          <cell r="E144" t="str">
            <v>9205034</v>
          </cell>
          <cell r="I144">
            <v>34786</v>
          </cell>
          <cell r="J144">
            <v>788946.48</v>
          </cell>
        </row>
        <row r="145">
          <cell r="E145" t="str">
            <v>9205051</v>
          </cell>
          <cell r="I145">
            <v>780</v>
          </cell>
          <cell r="J145">
            <v>1914549.0000000002</v>
          </cell>
        </row>
        <row r="146">
          <cell r="E146" t="str">
            <v>9205812</v>
          </cell>
          <cell r="I146">
            <v>79604</v>
          </cell>
          <cell r="J146">
            <v>1003806.44</v>
          </cell>
        </row>
        <row r="147">
          <cell r="E147" t="str">
            <v>9205815</v>
          </cell>
          <cell r="I147">
            <v>5399</v>
          </cell>
          <cell r="J147">
            <v>930301.69000000006</v>
          </cell>
        </row>
        <row r="148">
          <cell r="E148" t="str">
            <v>9205816</v>
          </cell>
          <cell r="I148">
            <v>2292</v>
          </cell>
          <cell r="J148">
            <v>359179.32</v>
          </cell>
        </row>
        <row r="149">
          <cell r="E149" t="str">
            <v>9205817</v>
          </cell>
          <cell r="I149">
            <v>29751</v>
          </cell>
          <cell r="J149">
            <v>2009680.0499999998</v>
          </cell>
        </row>
        <row r="150">
          <cell r="E150" t="str">
            <v>9205819</v>
          </cell>
          <cell r="I150">
            <v>9540</v>
          </cell>
          <cell r="J150">
            <v>15722778.6</v>
          </cell>
        </row>
        <row r="151">
          <cell r="E151" t="str">
            <v>9205820</v>
          </cell>
          <cell r="I151">
            <v>9090</v>
          </cell>
          <cell r="J151">
            <v>9219168.9000000004</v>
          </cell>
        </row>
        <row r="152">
          <cell r="E152" t="str">
            <v>9205821</v>
          </cell>
          <cell r="I152">
            <v>1098</v>
          </cell>
          <cell r="J152">
            <v>1764453.06</v>
          </cell>
        </row>
        <row r="153">
          <cell r="E153" t="str">
            <v>9205822</v>
          </cell>
          <cell r="I153">
            <v>4524</v>
          </cell>
          <cell r="J153">
            <v>7424381.6399999997</v>
          </cell>
        </row>
        <row r="154">
          <cell r="E154" t="str">
            <v>9205823</v>
          </cell>
          <cell r="I154">
            <v>388</v>
          </cell>
          <cell r="J154">
            <v>736812</v>
          </cell>
        </row>
        <row r="155">
          <cell r="E155" t="str">
            <v>9205824</v>
          </cell>
          <cell r="I155">
            <v>3107</v>
          </cell>
          <cell r="J155">
            <v>5506846.8000000007</v>
          </cell>
        </row>
        <row r="156">
          <cell r="E156" t="str">
            <v>9205825</v>
          </cell>
          <cell r="I156">
            <v>940</v>
          </cell>
          <cell r="J156">
            <v>1782155.4000000001</v>
          </cell>
        </row>
        <row r="157">
          <cell r="E157" t="str">
            <v>9205899</v>
          </cell>
          <cell r="I157">
            <v>6112</v>
          </cell>
          <cell r="J157">
            <v>91680</v>
          </cell>
        </row>
        <row r="158">
          <cell r="E158" t="str">
            <v>9205902</v>
          </cell>
          <cell r="I158">
            <v>1116</v>
          </cell>
          <cell r="J158">
            <v>44852.04</v>
          </cell>
        </row>
        <row r="159">
          <cell r="E159" t="str">
            <v>9205903</v>
          </cell>
          <cell r="I159">
            <v>1220</v>
          </cell>
          <cell r="J159">
            <v>61414.8</v>
          </cell>
        </row>
        <row r="160">
          <cell r="E160" t="str">
            <v>9205906</v>
          </cell>
          <cell r="I160">
            <v>456</v>
          </cell>
          <cell r="J160">
            <v>18326.64</v>
          </cell>
        </row>
        <row r="161">
          <cell r="E161" t="str">
            <v>9205909</v>
          </cell>
          <cell r="I161">
            <v>49</v>
          </cell>
          <cell r="J161">
            <v>603.19000000000005</v>
          </cell>
        </row>
        <row r="162">
          <cell r="E162" t="str">
            <v>9205911</v>
          </cell>
          <cell r="I162">
            <v>19805</v>
          </cell>
          <cell r="J162">
            <v>13467.400000000001</v>
          </cell>
        </row>
        <row r="163">
          <cell r="E163" t="str">
            <v>9205913</v>
          </cell>
          <cell r="I163">
            <v>1291</v>
          </cell>
          <cell r="J163">
            <v>275112.09999999998</v>
          </cell>
        </row>
        <row r="164">
          <cell r="E164" t="str">
            <v>9205914</v>
          </cell>
          <cell r="I164">
            <v>17995</v>
          </cell>
          <cell r="J164">
            <v>1208544.2</v>
          </cell>
        </row>
        <row r="165">
          <cell r="E165" t="str">
            <v>9205916</v>
          </cell>
          <cell r="I165">
            <v>95</v>
          </cell>
          <cell r="J165">
            <v>17580.7</v>
          </cell>
        </row>
        <row r="166">
          <cell r="E166" t="str">
            <v>9205926</v>
          </cell>
          <cell r="I166">
            <v>1955</v>
          </cell>
          <cell r="J166">
            <v>5337.15</v>
          </cell>
        </row>
        <row r="167">
          <cell r="E167" t="str">
            <v>9205928</v>
          </cell>
          <cell r="I167">
            <v>80</v>
          </cell>
          <cell r="J167">
            <v>74.400000000000006</v>
          </cell>
        </row>
        <row r="168">
          <cell r="E168" t="str">
            <v>9205929</v>
          </cell>
          <cell r="I168">
            <v>295</v>
          </cell>
          <cell r="J168">
            <v>362.85</v>
          </cell>
        </row>
        <row r="169">
          <cell r="E169" t="str">
            <v>9205930</v>
          </cell>
          <cell r="I169">
            <v>35275</v>
          </cell>
          <cell r="J169">
            <v>246925</v>
          </cell>
        </row>
        <row r="170">
          <cell r="E170" t="str">
            <v>9205931</v>
          </cell>
          <cell r="I170">
            <v>1168</v>
          </cell>
          <cell r="J170">
            <v>6856.16</v>
          </cell>
        </row>
        <row r="171">
          <cell r="E171" t="str">
            <v>9205932</v>
          </cell>
          <cell r="I171">
            <v>800</v>
          </cell>
          <cell r="J171">
            <v>4440</v>
          </cell>
        </row>
        <row r="172">
          <cell r="E172" t="str">
            <v>9205934</v>
          </cell>
          <cell r="I172">
            <v>2100</v>
          </cell>
          <cell r="J172">
            <v>840</v>
          </cell>
        </row>
        <row r="173">
          <cell r="E173" t="str">
            <v>9205937</v>
          </cell>
          <cell r="I173">
            <v>1330</v>
          </cell>
          <cell r="J173">
            <v>532</v>
          </cell>
        </row>
        <row r="174">
          <cell r="E174" t="str">
            <v>9205938</v>
          </cell>
          <cell r="I174">
            <v>5490</v>
          </cell>
          <cell r="J174">
            <v>2745</v>
          </cell>
        </row>
        <row r="175">
          <cell r="E175" t="str">
            <v>9205944</v>
          </cell>
          <cell r="I175">
            <v>1800</v>
          </cell>
          <cell r="J175">
            <v>2808</v>
          </cell>
        </row>
        <row r="176">
          <cell r="E176" t="str">
            <v>9205946</v>
          </cell>
          <cell r="I176">
            <v>8400</v>
          </cell>
          <cell r="J176">
            <v>13104</v>
          </cell>
        </row>
        <row r="177">
          <cell r="E177" t="str">
            <v>9205951</v>
          </cell>
          <cell r="I177">
            <v>550</v>
          </cell>
          <cell r="J177">
            <v>440</v>
          </cell>
        </row>
        <row r="178">
          <cell r="E178" t="str">
            <v>9205953</v>
          </cell>
          <cell r="I178">
            <v>1500</v>
          </cell>
          <cell r="J178">
            <v>750</v>
          </cell>
        </row>
        <row r="179">
          <cell r="E179" t="str">
            <v>9205954</v>
          </cell>
          <cell r="I179">
            <v>244</v>
          </cell>
          <cell r="J179">
            <v>122</v>
          </cell>
        </row>
        <row r="180">
          <cell r="E180" t="str">
            <v>9205958</v>
          </cell>
          <cell r="I180">
            <v>3481</v>
          </cell>
          <cell r="J180">
            <v>4351.25</v>
          </cell>
        </row>
        <row r="181">
          <cell r="E181" t="str">
            <v>9206001</v>
          </cell>
          <cell r="I181">
            <v>20240</v>
          </cell>
          <cell r="J181">
            <v>18591249.599999998</v>
          </cell>
        </row>
        <row r="182">
          <cell r="E182" t="str">
            <v>9206003</v>
          </cell>
          <cell r="I182">
            <v>15430</v>
          </cell>
          <cell r="J182">
            <v>108935.79999999999</v>
          </cell>
        </row>
        <row r="183">
          <cell r="E183" t="str">
            <v>9206006</v>
          </cell>
          <cell r="I183">
            <v>2127</v>
          </cell>
          <cell r="J183">
            <v>2502585.6599999997</v>
          </cell>
        </row>
        <row r="184">
          <cell r="E184" t="str">
            <v>9206112</v>
          </cell>
          <cell r="I184">
            <v>685</v>
          </cell>
          <cell r="J184">
            <v>1407962.7</v>
          </cell>
        </row>
        <row r="185">
          <cell r="E185" t="str">
            <v>9206114</v>
          </cell>
          <cell r="I185">
            <v>563</v>
          </cell>
          <cell r="J185">
            <v>1503761.74</v>
          </cell>
        </row>
        <row r="186">
          <cell r="E186" t="str">
            <v>9206115</v>
          </cell>
          <cell r="I186">
            <v>2706</v>
          </cell>
          <cell r="J186">
            <v>7097377.9799999995</v>
          </cell>
        </row>
        <row r="187">
          <cell r="E187" t="str">
            <v>9206116</v>
          </cell>
          <cell r="I187">
            <v>2074</v>
          </cell>
          <cell r="J187">
            <v>4422162.0600000005</v>
          </cell>
        </row>
        <row r="188">
          <cell r="E188" t="str">
            <v>9206118</v>
          </cell>
          <cell r="I188">
            <v>345</v>
          </cell>
          <cell r="J188">
            <v>5851.2000000000007</v>
          </cell>
        </row>
        <row r="189">
          <cell r="E189" t="str">
            <v>9206119</v>
          </cell>
          <cell r="I189">
            <v>300</v>
          </cell>
          <cell r="J189">
            <v>1772727</v>
          </cell>
        </row>
        <row r="190">
          <cell r="E190" t="str">
            <v>9206120</v>
          </cell>
          <cell r="I190">
            <v>500</v>
          </cell>
          <cell r="J190">
            <v>98220</v>
          </cell>
        </row>
        <row r="191">
          <cell r="E191" t="str">
            <v>9206121</v>
          </cell>
          <cell r="I191">
            <v>3491</v>
          </cell>
          <cell r="J191">
            <v>221364.31</v>
          </cell>
        </row>
        <row r="192">
          <cell r="E192" t="str">
            <v>9207001</v>
          </cell>
          <cell r="I192">
            <v>5000</v>
          </cell>
          <cell r="J192">
            <v>6500</v>
          </cell>
        </row>
        <row r="193">
          <cell r="E193" t="str">
            <v>9207002</v>
          </cell>
          <cell r="I193">
            <v>20720</v>
          </cell>
          <cell r="J193">
            <v>659103.19999999995</v>
          </cell>
        </row>
        <row r="194">
          <cell r="E194" t="str">
            <v>9207011</v>
          </cell>
          <cell r="I194">
            <v>13934</v>
          </cell>
          <cell r="J194">
            <v>16722193.399999999</v>
          </cell>
        </row>
        <row r="195">
          <cell r="E195" t="str">
            <v>9207012</v>
          </cell>
          <cell r="I195">
            <v>199</v>
          </cell>
          <cell r="J195">
            <v>282162.10000000003</v>
          </cell>
        </row>
        <row r="196">
          <cell r="E196" t="str">
            <v>9207014</v>
          </cell>
          <cell r="I196">
            <v>7000</v>
          </cell>
          <cell r="J196">
            <v>12527270</v>
          </cell>
        </row>
        <row r="197">
          <cell r="E197" t="str">
            <v>9207016</v>
          </cell>
          <cell r="I197">
            <v>7800</v>
          </cell>
          <cell r="J197">
            <v>584454</v>
          </cell>
        </row>
        <row r="198">
          <cell r="E198" t="str">
            <v>9207017</v>
          </cell>
          <cell r="I198">
            <v>7800</v>
          </cell>
          <cell r="J198">
            <v>250535.99999999997</v>
          </cell>
        </row>
        <row r="199">
          <cell r="E199" t="str">
            <v>9207018</v>
          </cell>
          <cell r="I199">
            <v>7800</v>
          </cell>
          <cell r="J199">
            <v>531804</v>
          </cell>
        </row>
        <row r="200">
          <cell r="E200" t="str">
            <v>9207020</v>
          </cell>
          <cell r="I200">
            <v>114488</v>
          </cell>
          <cell r="J200">
            <v>7668406.2400000002</v>
          </cell>
        </row>
        <row r="201">
          <cell r="E201" t="str">
            <v>9207021</v>
          </cell>
          <cell r="I201">
            <v>11261</v>
          </cell>
          <cell r="J201">
            <v>523073.45</v>
          </cell>
        </row>
        <row r="202">
          <cell r="E202" t="str">
            <v>9207022</v>
          </cell>
          <cell r="I202">
            <v>1725</v>
          </cell>
          <cell r="J202">
            <v>63894</v>
          </cell>
        </row>
        <row r="203">
          <cell r="E203" t="str">
            <v>9207027</v>
          </cell>
          <cell r="I203">
            <v>12825</v>
          </cell>
          <cell r="J203">
            <v>588411</v>
          </cell>
        </row>
        <row r="204">
          <cell r="E204" t="str">
            <v>9207031</v>
          </cell>
          <cell r="I204">
            <v>3600</v>
          </cell>
          <cell r="J204">
            <v>1398456</v>
          </cell>
        </row>
        <row r="205">
          <cell r="E205" t="str">
            <v>9207032</v>
          </cell>
          <cell r="I205">
            <v>2000</v>
          </cell>
          <cell r="J205">
            <v>2472880</v>
          </cell>
        </row>
        <row r="206">
          <cell r="E206" t="str">
            <v>9207033</v>
          </cell>
          <cell r="I206">
            <v>2000</v>
          </cell>
          <cell r="J206">
            <v>2472860</v>
          </cell>
        </row>
        <row r="207">
          <cell r="E207" t="str">
            <v>9208002</v>
          </cell>
          <cell r="I207">
            <v>4400</v>
          </cell>
          <cell r="J207">
            <v>5123976</v>
          </cell>
        </row>
        <row r="208">
          <cell r="E208" t="str">
            <v>9208003</v>
          </cell>
          <cell r="I208">
            <v>4350</v>
          </cell>
          <cell r="J208">
            <v>7092066</v>
          </cell>
        </row>
        <row r="209">
          <cell r="E209" t="str">
            <v>9208005</v>
          </cell>
          <cell r="I209">
            <v>144561</v>
          </cell>
          <cell r="J209">
            <v>5201304.7799999993</v>
          </cell>
        </row>
        <row r="210">
          <cell r="E210" t="str">
            <v>9208006</v>
          </cell>
          <cell r="I210">
            <v>67243</v>
          </cell>
          <cell r="J210">
            <v>4522764.1800000006</v>
          </cell>
        </row>
        <row r="211">
          <cell r="E211" t="str">
            <v>9208010</v>
          </cell>
          <cell r="I211">
            <v>1857</v>
          </cell>
          <cell r="J211">
            <v>338883.93</v>
          </cell>
        </row>
        <row r="212">
          <cell r="E212" t="str">
            <v>9208017</v>
          </cell>
          <cell r="I212">
            <v>5161</v>
          </cell>
          <cell r="J212">
            <v>5286051.03</v>
          </cell>
        </row>
        <row r="213">
          <cell r="E213" t="str">
            <v>9208019</v>
          </cell>
          <cell r="I213">
            <v>18580</v>
          </cell>
          <cell r="J213">
            <v>4698696.2</v>
          </cell>
        </row>
        <row r="214">
          <cell r="E214" t="str">
            <v>9208020</v>
          </cell>
          <cell r="I214">
            <v>11673</v>
          </cell>
          <cell r="J214">
            <v>5503002.3899999997</v>
          </cell>
        </row>
        <row r="215">
          <cell r="E215" t="str">
            <v>9208024</v>
          </cell>
          <cell r="I215">
            <v>1000</v>
          </cell>
          <cell r="J215">
            <v>70000</v>
          </cell>
        </row>
        <row r="216">
          <cell r="E216" t="str">
            <v>9208030</v>
          </cell>
          <cell r="I216">
            <v>1800</v>
          </cell>
          <cell r="J216">
            <v>3762378</v>
          </cell>
        </row>
        <row r="217">
          <cell r="E217" t="str">
            <v>9208031</v>
          </cell>
          <cell r="I217">
            <v>1740</v>
          </cell>
          <cell r="J217">
            <v>3491484</v>
          </cell>
        </row>
        <row r="218">
          <cell r="E218" t="str">
            <v>9208034</v>
          </cell>
          <cell r="I218">
            <v>22935</v>
          </cell>
          <cell r="J218">
            <v>1616917.5</v>
          </cell>
        </row>
        <row r="219">
          <cell r="E219" t="str">
            <v>9208037</v>
          </cell>
          <cell r="I219">
            <v>7892</v>
          </cell>
          <cell r="J219">
            <v>167705</v>
          </cell>
        </row>
        <row r="220">
          <cell r="E220" t="str">
            <v>9208038</v>
          </cell>
          <cell r="I220">
            <v>2160</v>
          </cell>
          <cell r="J220">
            <v>267991.2</v>
          </cell>
        </row>
        <row r="221">
          <cell r="E221" t="str">
            <v>9209001</v>
          </cell>
          <cell r="I221">
            <v>25100</v>
          </cell>
          <cell r="J221">
            <v>1947006.9999999998</v>
          </cell>
        </row>
        <row r="222">
          <cell r="E222" t="str">
            <v>9209002</v>
          </cell>
          <cell r="I222">
            <v>197</v>
          </cell>
          <cell r="J222">
            <v>455572.35000000003</v>
          </cell>
        </row>
        <row r="223">
          <cell r="E223" t="str">
            <v>9209017</v>
          </cell>
          <cell r="I223">
            <v>200</v>
          </cell>
          <cell r="J223">
            <v>10738</v>
          </cell>
        </row>
        <row r="224">
          <cell r="E224" t="str">
            <v>9209028</v>
          </cell>
          <cell r="I224">
            <v>3281</v>
          </cell>
          <cell r="J224">
            <v>660038.7699999999</v>
          </cell>
        </row>
        <row r="225">
          <cell r="E225" t="str">
            <v>9209030</v>
          </cell>
          <cell r="I225">
            <v>20</v>
          </cell>
          <cell r="J225">
            <v>96700.800000000003</v>
          </cell>
        </row>
        <row r="226">
          <cell r="E226" t="str">
            <v>9209040</v>
          </cell>
          <cell r="I226">
            <v>263</v>
          </cell>
          <cell r="J226">
            <v>683800</v>
          </cell>
        </row>
        <row r="227">
          <cell r="E227" t="str">
            <v>9209102</v>
          </cell>
          <cell r="I227">
            <v>52</v>
          </cell>
          <cell r="J227">
            <v>1077976.1200000001</v>
          </cell>
        </row>
        <row r="228">
          <cell r="E228" t="str">
            <v>9209962</v>
          </cell>
          <cell r="I228">
            <v>23655</v>
          </cell>
          <cell r="J228">
            <v>40450.049999999996</v>
          </cell>
        </row>
        <row r="229">
          <cell r="E229" t="str">
            <v>9210001</v>
          </cell>
          <cell r="I229">
            <v>4700</v>
          </cell>
          <cell r="J229">
            <v>573400</v>
          </cell>
        </row>
        <row r="230">
          <cell r="E230" t="str">
            <v>9210002</v>
          </cell>
          <cell r="I230">
            <v>681</v>
          </cell>
          <cell r="J230">
            <v>83082</v>
          </cell>
        </row>
        <row r="231">
          <cell r="E231" t="str">
            <v>9210003</v>
          </cell>
          <cell r="I231">
            <v>12614</v>
          </cell>
          <cell r="J231">
            <v>908208</v>
          </cell>
        </row>
        <row r="232">
          <cell r="E232" t="str">
            <v>9210004</v>
          </cell>
          <cell r="I232">
            <v>7912</v>
          </cell>
          <cell r="J232">
            <v>767464</v>
          </cell>
        </row>
        <row r="233">
          <cell r="E233" t="str">
            <v>9210005</v>
          </cell>
          <cell r="I233">
            <v>652</v>
          </cell>
          <cell r="J233">
            <v>37164</v>
          </cell>
        </row>
        <row r="234">
          <cell r="E234" t="str">
            <v>9210007</v>
          </cell>
          <cell r="I234">
            <v>27196</v>
          </cell>
          <cell r="J234">
            <v>1296705.28</v>
          </cell>
        </row>
        <row r="235">
          <cell r="E235" t="str">
            <v>9210030</v>
          </cell>
          <cell r="I235">
            <v>2171</v>
          </cell>
          <cell r="J235">
            <v>277388.67</v>
          </cell>
        </row>
        <row r="236">
          <cell r="E236" t="str">
            <v>9210037</v>
          </cell>
          <cell r="I236">
            <v>3</v>
          </cell>
          <cell r="J236">
            <v>4327.9500000000007</v>
          </cell>
        </row>
        <row r="237">
          <cell r="E237" t="str">
            <v>9210058</v>
          </cell>
          <cell r="I237">
            <v>77.5</v>
          </cell>
          <cell r="J237">
            <v>93000</v>
          </cell>
        </row>
        <row r="238">
          <cell r="E238" t="str">
            <v>9210065</v>
          </cell>
          <cell r="I238">
            <v>110</v>
          </cell>
          <cell r="J238">
            <v>57921.599999999991</v>
          </cell>
        </row>
        <row r="239">
          <cell r="E239" t="str">
            <v>9210072</v>
          </cell>
          <cell r="I239">
            <v>70.849999999999994</v>
          </cell>
          <cell r="J239">
            <v>92104.999999999985</v>
          </cell>
        </row>
        <row r="240">
          <cell r="E240" t="str">
            <v>9210083</v>
          </cell>
          <cell r="I240">
            <v>600</v>
          </cell>
          <cell r="J240">
            <v>3823020</v>
          </cell>
        </row>
        <row r="241">
          <cell r="E241" t="str">
            <v>9210084</v>
          </cell>
          <cell r="I241">
            <v>750</v>
          </cell>
          <cell r="J241">
            <v>3780225</v>
          </cell>
        </row>
        <row r="242">
          <cell r="E242" t="str">
            <v>9210094</v>
          </cell>
          <cell r="I242">
            <v>23</v>
          </cell>
          <cell r="J242">
            <v>368613.64</v>
          </cell>
        </row>
        <row r="243">
          <cell r="E243" t="str">
            <v>9210117</v>
          </cell>
          <cell r="I243">
            <v>960</v>
          </cell>
          <cell r="J243">
            <v>35074108.799999997</v>
          </cell>
        </row>
        <row r="244">
          <cell r="E244" t="str">
            <v>9210119</v>
          </cell>
          <cell r="I244">
            <v>430</v>
          </cell>
          <cell r="J244">
            <v>628870.69999999995</v>
          </cell>
        </row>
        <row r="245">
          <cell r="E245" t="str">
            <v>9210127</v>
          </cell>
          <cell r="I245">
            <v>1211</v>
          </cell>
          <cell r="J245">
            <v>363300</v>
          </cell>
        </row>
        <row r="246">
          <cell r="E246" t="str">
            <v>9210139</v>
          </cell>
          <cell r="I246">
            <v>10</v>
          </cell>
          <cell r="J246">
            <v>7.1999999999999993</v>
          </cell>
        </row>
        <row r="247">
          <cell r="E247" t="str">
            <v>9210141</v>
          </cell>
          <cell r="I247">
            <v>152</v>
          </cell>
          <cell r="J247">
            <v>109.44</v>
          </cell>
        </row>
        <row r="248">
          <cell r="E248" t="str">
            <v>9210142</v>
          </cell>
          <cell r="I248">
            <v>720</v>
          </cell>
          <cell r="J248">
            <v>2080.8000000000002</v>
          </cell>
        </row>
        <row r="249">
          <cell r="E249" t="str">
            <v>9210143</v>
          </cell>
          <cell r="I249">
            <v>814</v>
          </cell>
          <cell r="J249">
            <v>586.07999999999993</v>
          </cell>
        </row>
        <row r="250">
          <cell r="E250" t="str">
            <v>9210145</v>
          </cell>
          <cell r="I250">
            <v>2183</v>
          </cell>
          <cell r="J250">
            <v>1571.76</v>
          </cell>
        </row>
        <row r="251">
          <cell r="E251" t="str">
            <v>9210147</v>
          </cell>
          <cell r="I251">
            <v>4</v>
          </cell>
          <cell r="J251">
            <v>7539.4</v>
          </cell>
        </row>
        <row r="252">
          <cell r="E252" t="str">
            <v>9210155</v>
          </cell>
          <cell r="I252">
            <v>577</v>
          </cell>
          <cell r="J252">
            <v>154145.54999999999</v>
          </cell>
        </row>
        <row r="253">
          <cell r="E253" t="str">
            <v>9210175</v>
          </cell>
          <cell r="I253">
            <v>4813</v>
          </cell>
          <cell r="J253">
            <v>79895.8</v>
          </cell>
        </row>
        <row r="254">
          <cell r="E254" t="str">
            <v>9210182</v>
          </cell>
          <cell r="I254">
            <v>17846</v>
          </cell>
          <cell r="J254">
            <v>540555.34</v>
          </cell>
        </row>
        <row r="255">
          <cell r="E255" t="str">
            <v>9210185</v>
          </cell>
          <cell r="I255">
            <v>950</v>
          </cell>
          <cell r="J255">
            <v>247000</v>
          </cell>
        </row>
        <row r="256">
          <cell r="E256" t="str">
            <v>9210186</v>
          </cell>
          <cell r="I256">
            <v>556</v>
          </cell>
          <cell r="J256">
            <v>47399</v>
          </cell>
        </row>
        <row r="257">
          <cell r="E257" t="str">
            <v>9210197</v>
          </cell>
          <cell r="I257">
            <v>120955</v>
          </cell>
          <cell r="J257">
            <v>348350.39999999997</v>
          </cell>
        </row>
        <row r="258">
          <cell r="E258" t="str">
            <v>9210203</v>
          </cell>
          <cell r="I258">
            <v>725</v>
          </cell>
          <cell r="J258">
            <v>782267.75</v>
          </cell>
        </row>
        <row r="259">
          <cell r="E259" t="str">
            <v>9210209</v>
          </cell>
          <cell r="I259">
            <v>3499</v>
          </cell>
          <cell r="J259">
            <v>91743.78</v>
          </cell>
        </row>
        <row r="260">
          <cell r="E260" t="str">
            <v>9210213</v>
          </cell>
          <cell r="I260">
            <v>200</v>
          </cell>
          <cell r="J260">
            <v>50000</v>
          </cell>
        </row>
        <row r="261">
          <cell r="E261" t="str">
            <v>9210219</v>
          </cell>
          <cell r="I261">
            <v>84097</v>
          </cell>
          <cell r="J261">
            <v>449918.94999999995</v>
          </cell>
        </row>
        <row r="262">
          <cell r="E262" t="str">
            <v>9210224</v>
          </cell>
          <cell r="I262">
            <v>2</v>
          </cell>
          <cell r="J262">
            <v>4560</v>
          </cell>
        </row>
        <row r="263">
          <cell r="E263" t="str">
            <v>9210231</v>
          </cell>
          <cell r="I263">
            <v>249</v>
          </cell>
          <cell r="J263">
            <v>1860652.5</v>
          </cell>
        </row>
        <row r="264">
          <cell r="E264" t="str">
            <v>9210235</v>
          </cell>
          <cell r="I264">
            <v>2358</v>
          </cell>
          <cell r="J264">
            <v>38694.78</v>
          </cell>
        </row>
        <row r="265">
          <cell r="E265" t="str">
            <v>9210267</v>
          </cell>
          <cell r="I265">
            <v>68951</v>
          </cell>
          <cell r="J265">
            <v>899121.03999999992</v>
          </cell>
        </row>
        <row r="266">
          <cell r="E266" t="str">
            <v>9210274</v>
          </cell>
          <cell r="I266">
            <v>26627</v>
          </cell>
          <cell r="J266">
            <v>1110612.17</v>
          </cell>
        </row>
        <row r="267">
          <cell r="E267" t="str">
            <v>9210280</v>
          </cell>
          <cell r="I267">
            <v>13</v>
          </cell>
          <cell r="J267">
            <v>6081.1399999999994</v>
          </cell>
        </row>
        <row r="268">
          <cell r="E268" t="str">
            <v>9210328</v>
          </cell>
          <cell r="I268">
            <v>10</v>
          </cell>
          <cell r="J268">
            <v>379666</v>
          </cell>
        </row>
        <row r="269">
          <cell r="E269" t="str">
            <v>9210339</v>
          </cell>
          <cell r="I269">
            <v>266</v>
          </cell>
          <cell r="J269">
            <v>31403.96</v>
          </cell>
        </row>
        <row r="270">
          <cell r="E270" t="str">
            <v>9210343</v>
          </cell>
          <cell r="I270">
            <v>100</v>
          </cell>
          <cell r="J270">
            <v>24150</v>
          </cell>
        </row>
        <row r="271">
          <cell r="E271" t="str">
            <v>9210345</v>
          </cell>
          <cell r="I271">
            <v>2928</v>
          </cell>
          <cell r="J271">
            <v>215969.28000000003</v>
          </cell>
        </row>
        <row r="272">
          <cell r="E272" t="str">
            <v>9210346</v>
          </cell>
          <cell r="I272">
            <v>0.7</v>
          </cell>
          <cell r="J272">
            <v>5950</v>
          </cell>
        </row>
        <row r="273">
          <cell r="E273" t="str">
            <v>9210371</v>
          </cell>
          <cell r="I273">
            <v>830</v>
          </cell>
          <cell r="J273">
            <v>1298128.3</v>
          </cell>
        </row>
        <row r="274">
          <cell r="E274" t="str">
            <v>9210376</v>
          </cell>
          <cell r="I274">
            <v>1500</v>
          </cell>
          <cell r="J274">
            <v>8655</v>
          </cell>
        </row>
        <row r="275">
          <cell r="E275" t="str">
            <v>9210380</v>
          </cell>
          <cell r="I275">
            <v>295</v>
          </cell>
          <cell r="J275">
            <v>14750</v>
          </cell>
        </row>
        <row r="276">
          <cell r="E276" t="str">
            <v>9210427</v>
          </cell>
          <cell r="I276">
            <v>1</v>
          </cell>
          <cell r="J276">
            <v>10000</v>
          </cell>
        </row>
        <row r="277">
          <cell r="E277" t="str">
            <v>9210428</v>
          </cell>
          <cell r="I277">
            <v>807</v>
          </cell>
          <cell r="J277">
            <v>58346.1</v>
          </cell>
        </row>
        <row r="278">
          <cell r="E278" t="str">
            <v>9210430</v>
          </cell>
          <cell r="I278">
            <v>1</v>
          </cell>
          <cell r="J278">
            <v>10000</v>
          </cell>
        </row>
        <row r="279">
          <cell r="E279" t="str">
            <v>9210440</v>
          </cell>
          <cell r="I279">
            <v>124</v>
          </cell>
          <cell r="J279">
            <v>9618.6799999999985</v>
          </cell>
        </row>
        <row r="280">
          <cell r="E280" t="str">
            <v>9210445</v>
          </cell>
          <cell r="I280">
            <v>52.5</v>
          </cell>
          <cell r="J280">
            <v>22223.25</v>
          </cell>
        </row>
        <row r="281">
          <cell r="E281" t="str">
            <v>9210481</v>
          </cell>
          <cell r="I281">
            <v>87.3</v>
          </cell>
          <cell r="J281">
            <v>125656.12799999998</v>
          </cell>
        </row>
        <row r="282">
          <cell r="E282" t="str">
            <v>9210483</v>
          </cell>
          <cell r="I282">
            <v>37.9</v>
          </cell>
          <cell r="J282">
            <v>113700</v>
          </cell>
        </row>
        <row r="283">
          <cell r="E283" t="str">
            <v>9210484</v>
          </cell>
          <cell r="I283">
            <v>291.2</v>
          </cell>
          <cell r="J283">
            <v>611520</v>
          </cell>
        </row>
        <row r="284">
          <cell r="E284" t="str">
            <v>9210511</v>
          </cell>
          <cell r="I284">
            <v>86</v>
          </cell>
          <cell r="J284">
            <v>215000</v>
          </cell>
        </row>
        <row r="285">
          <cell r="E285" t="str">
            <v>9210513</v>
          </cell>
          <cell r="I285">
            <v>901</v>
          </cell>
          <cell r="J285">
            <v>99110</v>
          </cell>
        </row>
        <row r="286">
          <cell r="E286" t="str">
            <v>9210621</v>
          </cell>
          <cell r="I286">
            <v>4</v>
          </cell>
          <cell r="J286">
            <v>2000</v>
          </cell>
        </row>
        <row r="287">
          <cell r="E287" t="str">
            <v>9210622</v>
          </cell>
          <cell r="I287">
            <v>23760</v>
          </cell>
          <cell r="J287">
            <v>22686523.200000003</v>
          </cell>
        </row>
        <row r="288">
          <cell r="E288" t="str">
            <v>9210672</v>
          </cell>
          <cell r="I288">
            <v>5400</v>
          </cell>
          <cell r="J288">
            <v>139428</v>
          </cell>
        </row>
        <row r="289">
          <cell r="E289" t="str">
            <v>9210673</v>
          </cell>
          <cell r="I289">
            <v>104866</v>
          </cell>
          <cell r="J289">
            <v>1624374.34</v>
          </cell>
        </row>
        <row r="290">
          <cell r="E290" t="str">
            <v>9210694</v>
          </cell>
          <cell r="I290">
            <v>2</v>
          </cell>
          <cell r="J290">
            <v>7600</v>
          </cell>
        </row>
        <row r="291">
          <cell r="E291" t="str">
            <v>9210707</v>
          </cell>
          <cell r="I291">
            <v>10192</v>
          </cell>
          <cell r="J291">
            <v>101920</v>
          </cell>
        </row>
        <row r="292">
          <cell r="E292" t="str">
            <v>9210715</v>
          </cell>
          <cell r="I292">
            <v>1</v>
          </cell>
          <cell r="J292">
            <v>25669.439999999999</v>
          </cell>
        </row>
        <row r="293">
          <cell r="E293" t="str">
            <v>9210716</v>
          </cell>
          <cell r="I293">
            <v>5</v>
          </cell>
          <cell r="J293">
            <v>168200.55</v>
          </cell>
        </row>
        <row r="294">
          <cell r="E294" t="str">
            <v>9210717</v>
          </cell>
          <cell r="I294">
            <v>2</v>
          </cell>
          <cell r="J294">
            <v>50538.26</v>
          </cell>
        </row>
        <row r="295">
          <cell r="E295" t="str">
            <v>93102113</v>
          </cell>
          <cell r="I295">
            <v>195</v>
          </cell>
          <cell r="J295">
            <v>216666.44999999998</v>
          </cell>
        </row>
        <row r="296">
          <cell r="E296" t="str">
            <v>93102120</v>
          </cell>
          <cell r="I296">
            <v>1000</v>
          </cell>
          <cell r="J296">
            <v>139960</v>
          </cell>
        </row>
        <row r="297">
          <cell r="E297" t="str">
            <v>93102121</v>
          </cell>
          <cell r="I297">
            <v>4500</v>
          </cell>
          <cell r="J297">
            <v>565830</v>
          </cell>
        </row>
        <row r="298">
          <cell r="E298" t="str">
            <v>93102122</v>
          </cell>
          <cell r="I298">
            <v>890</v>
          </cell>
          <cell r="J298">
            <v>285645.5</v>
          </cell>
        </row>
        <row r="299">
          <cell r="E299" t="str">
            <v>93102135</v>
          </cell>
          <cell r="I299">
            <v>27</v>
          </cell>
          <cell r="J299">
            <v>27681.21</v>
          </cell>
        </row>
        <row r="300">
          <cell r="E300" t="str">
            <v>9310547</v>
          </cell>
          <cell r="I300">
            <v>785</v>
          </cell>
          <cell r="J300">
            <v>57038.1</v>
          </cell>
        </row>
        <row r="301">
          <cell r="E301" t="str">
            <v>9310600</v>
          </cell>
          <cell r="I301">
            <v>1972</v>
          </cell>
          <cell r="J301">
            <v>3956206.68</v>
          </cell>
        </row>
        <row r="302">
          <cell r="E302" t="str">
            <v>9310611</v>
          </cell>
          <cell r="I302">
            <v>1820</v>
          </cell>
          <cell r="J302">
            <v>1783.6</v>
          </cell>
        </row>
        <row r="303">
          <cell r="E303" t="str">
            <v>9310612</v>
          </cell>
          <cell r="I303">
            <v>1310</v>
          </cell>
          <cell r="J303">
            <v>102271.7</v>
          </cell>
        </row>
        <row r="304">
          <cell r="E304" t="str">
            <v>9310617</v>
          </cell>
          <cell r="I304">
            <v>14</v>
          </cell>
          <cell r="J304">
            <v>64.399999999999991</v>
          </cell>
        </row>
        <row r="305">
          <cell r="E305" t="str">
            <v>9310622</v>
          </cell>
          <cell r="I305">
            <v>9684</v>
          </cell>
          <cell r="J305">
            <v>952808.76</v>
          </cell>
        </row>
        <row r="306">
          <cell r="E306" t="str">
            <v>9310627</v>
          </cell>
          <cell r="I306">
            <v>100</v>
          </cell>
          <cell r="J306">
            <v>12360</v>
          </cell>
        </row>
        <row r="307">
          <cell r="E307" t="str">
            <v>9310628</v>
          </cell>
          <cell r="I307">
            <v>3337</v>
          </cell>
          <cell r="J307">
            <v>306503.44999999995</v>
          </cell>
        </row>
        <row r="308">
          <cell r="E308" t="str">
            <v>9310631</v>
          </cell>
          <cell r="I308">
            <v>6000</v>
          </cell>
          <cell r="J308">
            <v>448919.99999999994</v>
          </cell>
        </row>
        <row r="309">
          <cell r="E309" t="str">
            <v>9310634</v>
          </cell>
          <cell r="I309">
            <v>1684</v>
          </cell>
          <cell r="J309">
            <v>1216807.8800000001</v>
          </cell>
        </row>
        <row r="310">
          <cell r="E310" t="str">
            <v>9310635</v>
          </cell>
          <cell r="I310">
            <v>1050</v>
          </cell>
          <cell r="J310">
            <v>94636.5</v>
          </cell>
        </row>
        <row r="311">
          <cell r="E311" t="str">
            <v>9310636</v>
          </cell>
          <cell r="I311">
            <v>5000</v>
          </cell>
          <cell r="J311">
            <v>576900</v>
          </cell>
        </row>
        <row r="312">
          <cell r="E312" t="str">
            <v>9310637</v>
          </cell>
          <cell r="I312">
            <v>10000</v>
          </cell>
          <cell r="J312">
            <v>711600</v>
          </cell>
        </row>
        <row r="313">
          <cell r="E313" t="str">
            <v>9310638</v>
          </cell>
          <cell r="I313">
            <v>4400</v>
          </cell>
          <cell r="J313">
            <v>459756</v>
          </cell>
        </row>
        <row r="314">
          <cell r="E314" t="str">
            <v>9310640</v>
          </cell>
          <cell r="I314">
            <v>1280</v>
          </cell>
          <cell r="J314">
            <v>338534.40000000002</v>
          </cell>
        </row>
        <row r="315">
          <cell r="E315" t="str">
            <v>9310641</v>
          </cell>
          <cell r="I315">
            <v>1870</v>
          </cell>
          <cell r="J315">
            <v>344828</v>
          </cell>
        </row>
        <row r="316">
          <cell r="E316" t="str">
            <v>9310642</v>
          </cell>
          <cell r="I316">
            <v>1995</v>
          </cell>
          <cell r="J316">
            <v>1498464.45</v>
          </cell>
        </row>
        <row r="317">
          <cell r="E317" t="str">
            <v>9310643</v>
          </cell>
          <cell r="I317">
            <v>1075</v>
          </cell>
          <cell r="J317">
            <v>503605.25000000006</v>
          </cell>
        </row>
        <row r="318">
          <cell r="E318" t="str">
            <v>9310644</v>
          </cell>
          <cell r="I318">
            <v>4381</v>
          </cell>
          <cell r="J318">
            <v>1668065.75</v>
          </cell>
        </row>
        <row r="319">
          <cell r="E319" t="str">
            <v>9310652</v>
          </cell>
          <cell r="I319">
            <v>19</v>
          </cell>
          <cell r="J319">
            <v>101152.01</v>
          </cell>
        </row>
        <row r="320">
          <cell r="E320" t="str">
            <v>9310684</v>
          </cell>
          <cell r="I320">
            <v>6</v>
          </cell>
          <cell r="J320">
            <v>54720</v>
          </cell>
        </row>
        <row r="321">
          <cell r="E321" t="str">
            <v>9310693</v>
          </cell>
          <cell r="I321">
            <v>3</v>
          </cell>
          <cell r="J321">
            <v>11095.380000000001</v>
          </cell>
        </row>
        <row r="322">
          <cell r="E322" t="str">
            <v>9310699</v>
          </cell>
          <cell r="I322">
            <v>1</v>
          </cell>
          <cell r="J322">
            <v>4569.33</v>
          </cell>
        </row>
        <row r="323">
          <cell r="E323" t="str">
            <v>9311009</v>
          </cell>
          <cell r="I323">
            <v>1</v>
          </cell>
          <cell r="J323">
            <v>9142</v>
          </cell>
        </row>
        <row r="324">
          <cell r="E324" t="str">
            <v>9311016</v>
          </cell>
          <cell r="I324">
            <v>3</v>
          </cell>
          <cell r="J324">
            <v>11423.400000000001</v>
          </cell>
        </row>
        <row r="325">
          <cell r="E325" t="str">
            <v>9311017</v>
          </cell>
          <cell r="I325">
            <v>3</v>
          </cell>
          <cell r="J325">
            <v>11445</v>
          </cell>
        </row>
        <row r="326">
          <cell r="E326" t="str">
            <v>9311023</v>
          </cell>
          <cell r="I326">
            <v>4</v>
          </cell>
          <cell r="J326">
            <v>60960</v>
          </cell>
        </row>
        <row r="327">
          <cell r="E327" t="str">
            <v>9311035</v>
          </cell>
          <cell r="I327">
            <v>1</v>
          </cell>
          <cell r="J327">
            <v>8986.67</v>
          </cell>
        </row>
        <row r="328">
          <cell r="E328" t="str">
            <v>9311040</v>
          </cell>
          <cell r="I328">
            <v>4</v>
          </cell>
          <cell r="J328">
            <v>223379.20000000001</v>
          </cell>
        </row>
        <row r="329">
          <cell r="E329" t="str">
            <v>9311041</v>
          </cell>
          <cell r="I329">
            <v>3</v>
          </cell>
          <cell r="J329">
            <v>5505</v>
          </cell>
        </row>
        <row r="330">
          <cell r="E330" t="str">
            <v>9311049</v>
          </cell>
          <cell r="I330">
            <v>2</v>
          </cell>
          <cell r="J330">
            <v>15234</v>
          </cell>
        </row>
        <row r="331">
          <cell r="E331" t="str">
            <v>9311067</v>
          </cell>
          <cell r="I331">
            <v>272</v>
          </cell>
          <cell r="J331">
            <v>289780.63999999996</v>
          </cell>
        </row>
        <row r="332">
          <cell r="E332" t="str">
            <v>9311068</v>
          </cell>
          <cell r="I332">
            <v>2478</v>
          </cell>
          <cell r="J332">
            <v>1242617.8799999999</v>
          </cell>
        </row>
        <row r="333">
          <cell r="E333" t="str">
            <v>9311069</v>
          </cell>
          <cell r="I333">
            <v>1107</v>
          </cell>
          <cell r="J333">
            <v>254831.4</v>
          </cell>
        </row>
        <row r="334">
          <cell r="E334" t="str">
            <v>93110701</v>
          </cell>
          <cell r="I334">
            <v>1674</v>
          </cell>
          <cell r="J334">
            <v>191991.06</v>
          </cell>
        </row>
        <row r="335">
          <cell r="E335" t="str">
            <v>93110704</v>
          </cell>
          <cell r="I335">
            <v>16</v>
          </cell>
          <cell r="J335">
            <v>11.04</v>
          </cell>
        </row>
        <row r="336">
          <cell r="E336" t="str">
            <v>93110705</v>
          </cell>
          <cell r="I336">
            <v>2282</v>
          </cell>
          <cell r="J336">
            <v>385155.96</v>
          </cell>
        </row>
        <row r="337">
          <cell r="E337" t="str">
            <v>93110706</v>
          </cell>
          <cell r="I337">
            <v>1260</v>
          </cell>
          <cell r="J337">
            <v>646304.4</v>
          </cell>
        </row>
        <row r="338">
          <cell r="E338" t="str">
            <v>9311120</v>
          </cell>
          <cell r="I338">
            <v>130</v>
          </cell>
          <cell r="J338">
            <v>77444.900000000009</v>
          </cell>
        </row>
        <row r="339">
          <cell r="E339" t="str">
            <v>9311126</v>
          </cell>
          <cell r="I339">
            <v>440</v>
          </cell>
          <cell r="J339">
            <v>66000</v>
          </cell>
        </row>
        <row r="340">
          <cell r="E340" t="str">
            <v>9311130</v>
          </cell>
          <cell r="I340">
            <v>8000</v>
          </cell>
          <cell r="J340">
            <v>276720</v>
          </cell>
        </row>
        <row r="341">
          <cell r="E341" t="str">
            <v>9311138</v>
          </cell>
          <cell r="I341">
            <v>1218</v>
          </cell>
          <cell r="J341">
            <v>116599.14</v>
          </cell>
        </row>
        <row r="342">
          <cell r="E342" t="str">
            <v>9311140</v>
          </cell>
          <cell r="I342">
            <v>921</v>
          </cell>
          <cell r="J342">
            <v>139706.49</v>
          </cell>
        </row>
        <row r="343">
          <cell r="E343" t="str">
            <v>9311146</v>
          </cell>
          <cell r="I343">
            <v>1359</v>
          </cell>
          <cell r="J343">
            <v>453810.87</v>
          </cell>
        </row>
        <row r="344">
          <cell r="E344" t="str">
            <v>9311181</v>
          </cell>
          <cell r="I344">
            <v>4</v>
          </cell>
          <cell r="J344">
            <v>2218.12</v>
          </cell>
        </row>
        <row r="345">
          <cell r="E345" t="str">
            <v>9311182</v>
          </cell>
          <cell r="I345">
            <v>305</v>
          </cell>
          <cell r="J345">
            <v>542219.85</v>
          </cell>
        </row>
        <row r="346">
          <cell r="E346" t="str">
            <v>9311194</v>
          </cell>
          <cell r="I346">
            <v>16</v>
          </cell>
          <cell r="J346">
            <v>17683.36</v>
          </cell>
        </row>
        <row r="347">
          <cell r="E347" t="str">
            <v>9311199</v>
          </cell>
          <cell r="I347">
            <v>1</v>
          </cell>
          <cell r="J347">
            <v>30000</v>
          </cell>
        </row>
        <row r="348">
          <cell r="E348" t="str">
            <v>9311201</v>
          </cell>
          <cell r="I348">
            <v>1</v>
          </cell>
          <cell r="J348">
            <v>6500</v>
          </cell>
        </row>
        <row r="349">
          <cell r="E349" t="str">
            <v>9311204</v>
          </cell>
          <cell r="I349">
            <v>146</v>
          </cell>
          <cell r="J349">
            <v>116995.64</v>
          </cell>
        </row>
        <row r="350">
          <cell r="E350" t="str">
            <v>9311212</v>
          </cell>
          <cell r="I350">
            <v>2</v>
          </cell>
          <cell r="J350">
            <v>265556.14</v>
          </cell>
        </row>
        <row r="351">
          <cell r="E351" t="str">
            <v>9311214</v>
          </cell>
          <cell r="I351">
            <v>886</v>
          </cell>
          <cell r="J351">
            <v>679340.5</v>
          </cell>
        </row>
        <row r="352">
          <cell r="E352" t="str">
            <v>9311215</v>
          </cell>
          <cell r="I352">
            <v>4124</v>
          </cell>
          <cell r="J352">
            <v>11511403.680000002</v>
          </cell>
        </row>
        <row r="353">
          <cell r="E353" t="str">
            <v>9311216</v>
          </cell>
          <cell r="I353">
            <v>599</v>
          </cell>
          <cell r="J353">
            <v>935176.77</v>
          </cell>
        </row>
        <row r="354">
          <cell r="E354" t="str">
            <v>9311227</v>
          </cell>
          <cell r="I354">
            <v>10</v>
          </cell>
          <cell r="J354">
            <v>522914.89999999997</v>
          </cell>
        </row>
        <row r="355">
          <cell r="E355" t="str">
            <v>9311228</v>
          </cell>
          <cell r="I355">
            <v>100</v>
          </cell>
          <cell r="J355">
            <v>636977</v>
          </cell>
        </row>
        <row r="356">
          <cell r="E356" t="str">
            <v>9311229</v>
          </cell>
          <cell r="I356">
            <v>19317</v>
          </cell>
          <cell r="J356">
            <v>537398.94000000006</v>
          </cell>
        </row>
        <row r="357">
          <cell r="E357" t="str">
            <v>9311230</v>
          </cell>
          <cell r="I357">
            <v>10000</v>
          </cell>
          <cell r="J357">
            <v>130300</v>
          </cell>
        </row>
        <row r="358">
          <cell r="E358" t="str">
            <v>9311232</v>
          </cell>
          <cell r="I358">
            <v>4500</v>
          </cell>
          <cell r="J358">
            <v>1867770</v>
          </cell>
        </row>
        <row r="359">
          <cell r="E359" t="str">
            <v>9311237</v>
          </cell>
          <cell r="I359">
            <v>4509</v>
          </cell>
          <cell r="J359">
            <v>342097.83</v>
          </cell>
        </row>
        <row r="360">
          <cell r="E360" t="str">
            <v>9311238</v>
          </cell>
          <cell r="I360">
            <v>5279</v>
          </cell>
          <cell r="J360">
            <v>560049.11</v>
          </cell>
        </row>
      </sheetData>
      <sheetData sheetId="8">
        <row r="3">
          <cell r="B3" t="str">
            <v>9202624</v>
          </cell>
          <cell r="E3">
            <v>1050</v>
          </cell>
        </row>
        <row r="4">
          <cell r="B4" t="str">
            <v>9210346</v>
          </cell>
          <cell r="E4">
            <v>122</v>
          </cell>
        </row>
        <row r="5">
          <cell r="B5" t="str">
            <v>9210164</v>
          </cell>
          <cell r="E5">
            <v>610</v>
          </cell>
        </row>
        <row r="6">
          <cell r="B6" t="str">
            <v>9210311</v>
          </cell>
          <cell r="E6">
            <v>38</v>
          </cell>
        </row>
        <row r="7">
          <cell r="B7" t="str">
            <v>9210136</v>
          </cell>
          <cell r="E7">
            <v>160</v>
          </cell>
        </row>
        <row r="8">
          <cell r="B8" t="str">
            <v>9201738</v>
          </cell>
          <cell r="E8">
            <v>2000</v>
          </cell>
        </row>
        <row r="9">
          <cell r="B9" t="str">
            <v>9210136</v>
          </cell>
          <cell r="E9">
            <v>945</v>
          </cell>
        </row>
        <row r="10">
          <cell r="B10" t="str">
            <v>9210155</v>
          </cell>
          <cell r="E10">
            <v>920</v>
          </cell>
        </row>
        <row r="11">
          <cell r="B11" t="str">
            <v>9210236</v>
          </cell>
          <cell r="E11">
            <v>600</v>
          </cell>
        </row>
        <row r="12">
          <cell r="B12" t="str">
            <v>9210637</v>
          </cell>
          <cell r="E12">
            <v>42</v>
          </cell>
        </row>
        <row r="13">
          <cell r="B13" t="str">
            <v>9208011</v>
          </cell>
          <cell r="E13">
            <v>10070</v>
          </cell>
        </row>
        <row r="14">
          <cell r="B14" t="str">
            <v>9210628</v>
          </cell>
          <cell r="E14">
            <v>48</v>
          </cell>
        </row>
        <row r="15">
          <cell r="B15" t="str">
            <v>9209029</v>
          </cell>
          <cell r="E15">
            <v>370</v>
          </cell>
        </row>
        <row r="16">
          <cell r="B16" t="str">
            <v>9205011</v>
          </cell>
          <cell r="E16">
            <v>10000</v>
          </cell>
        </row>
        <row r="17">
          <cell r="B17" t="str">
            <v>9203028</v>
          </cell>
          <cell r="E17">
            <v>36</v>
          </cell>
        </row>
        <row r="18">
          <cell r="B18" t="str">
            <v>9210506</v>
          </cell>
          <cell r="E18">
            <v>66</v>
          </cell>
        </row>
        <row r="19">
          <cell r="B19" t="str">
            <v>9210480</v>
          </cell>
          <cell r="E19">
            <v>504</v>
          </cell>
        </row>
        <row r="20">
          <cell r="B20" t="str">
            <v>9210481</v>
          </cell>
          <cell r="E20">
            <v>140</v>
          </cell>
        </row>
        <row r="21">
          <cell r="B21" t="str">
            <v>9210209</v>
          </cell>
          <cell r="E21">
            <v>4200</v>
          </cell>
        </row>
        <row r="22">
          <cell r="B22" t="str">
            <v>9210309</v>
          </cell>
          <cell r="E22">
            <v>6</v>
          </cell>
        </row>
        <row r="23">
          <cell r="B23" t="str">
            <v>9210309</v>
          </cell>
          <cell r="E23">
            <v>4</v>
          </cell>
        </row>
        <row r="24">
          <cell r="B24" t="str">
            <v>9210665</v>
          </cell>
          <cell r="E24">
            <v>9</v>
          </cell>
        </row>
        <row r="25">
          <cell r="B25" t="str">
            <v>9210165</v>
          </cell>
          <cell r="E25">
            <v>20</v>
          </cell>
        </row>
        <row r="26">
          <cell r="B26" t="str">
            <v>9209055</v>
          </cell>
          <cell r="E26">
            <v>2</v>
          </cell>
        </row>
        <row r="27">
          <cell r="B27" t="str">
            <v>9210138</v>
          </cell>
          <cell r="E27">
            <v>61.5</v>
          </cell>
        </row>
        <row r="28">
          <cell r="B28" t="str">
            <v>9210164</v>
          </cell>
          <cell r="E28">
            <v>14</v>
          </cell>
        </row>
        <row r="29">
          <cell r="B29" t="str">
            <v>9210343</v>
          </cell>
          <cell r="E29">
            <v>1</v>
          </cell>
        </row>
        <row r="30">
          <cell r="B30" t="str">
            <v>9210309</v>
          </cell>
          <cell r="E30">
            <v>13</v>
          </cell>
        </row>
        <row r="31">
          <cell r="B31" t="str">
            <v>9210164</v>
          </cell>
          <cell r="E31">
            <v>150</v>
          </cell>
        </row>
        <row r="32">
          <cell r="B32" t="str">
            <v>9210164</v>
          </cell>
          <cell r="E32">
            <v>4</v>
          </cell>
        </row>
        <row r="33">
          <cell r="B33" t="str">
            <v>9210164</v>
          </cell>
          <cell r="E33">
            <v>11</v>
          </cell>
        </row>
        <row r="34">
          <cell r="B34" t="str">
            <v>9210164</v>
          </cell>
          <cell r="E34">
            <v>76</v>
          </cell>
        </row>
        <row r="35">
          <cell r="B35" t="str">
            <v>9210164</v>
          </cell>
          <cell r="E35">
            <v>60</v>
          </cell>
        </row>
        <row r="36">
          <cell r="B36" t="str">
            <v>9210164</v>
          </cell>
          <cell r="E36">
            <v>42</v>
          </cell>
        </row>
        <row r="37">
          <cell r="B37" t="str">
            <v>9210164</v>
          </cell>
          <cell r="E37">
            <v>4</v>
          </cell>
        </row>
        <row r="38">
          <cell r="B38" t="str">
            <v>9210164</v>
          </cell>
          <cell r="E38">
            <v>20</v>
          </cell>
        </row>
        <row r="39">
          <cell r="B39" t="str">
            <v>9210165</v>
          </cell>
          <cell r="E39">
            <v>20</v>
          </cell>
        </row>
        <row r="40">
          <cell r="B40" t="str">
            <v>9210434</v>
          </cell>
          <cell r="E40">
            <v>66</v>
          </cell>
        </row>
        <row r="41">
          <cell r="B41" t="str">
            <v>9210665</v>
          </cell>
          <cell r="E41">
            <v>6</v>
          </cell>
        </row>
        <row r="42">
          <cell r="B42" t="str">
            <v>93102125</v>
          </cell>
          <cell r="E42">
            <v>4</v>
          </cell>
        </row>
        <row r="43">
          <cell r="B43" t="str">
            <v>9210434</v>
          </cell>
          <cell r="E43">
            <v>21</v>
          </cell>
        </row>
        <row r="44">
          <cell r="B44" t="str">
            <v>9210601</v>
          </cell>
          <cell r="E44">
            <v>73.25</v>
          </cell>
        </row>
        <row r="45">
          <cell r="B45" t="str">
            <v>9210601</v>
          </cell>
          <cell r="E45">
            <v>12</v>
          </cell>
        </row>
        <row r="46">
          <cell r="B46" t="str">
            <v>9210166</v>
          </cell>
          <cell r="E46">
            <v>100</v>
          </cell>
        </row>
        <row r="47">
          <cell r="B47" t="str">
            <v>9210434</v>
          </cell>
          <cell r="E47">
            <v>100</v>
          </cell>
        </row>
        <row r="48">
          <cell r="B48" t="str">
            <v>9210113</v>
          </cell>
          <cell r="E48">
            <v>8</v>
          </cell>
        </row>
        <row r="49">
          <cell r="B49" t="str">
            <v>9210164</v>
          </cell>
          <cell r="E49">
            <v>80</v>
          </cell>
        </row>
        <row r="50">
          <cell r="B50" t="str">
            <v>9209056</v>
          </cell>
          <cell r="E50">
            <v>1</v>
          </cell>
        </row>
        <row r="51">
          <cell r="B51" t="str">
            <v>9210326</v>
          </cell>
          <cell r="E51">
            <v>2</v>
          </cell>
        </row>
        <row r="52">
          <cell r="B52" t="str">
            <v>9210165</v>
          </cell>
          <cell r="E52">
            <v>6</v>
          </cell>
        </row>
        <row r="53">
          <cell r="B53" t="str">
            <v>9210665</v>
          </cell>
          <cell r="E53">
            <v>7</v>
          </cell>
        </row>
        <row r="54">
          <cell r="B54" t="str">
            <v>9210309</v>
          </cell>
          <cell r="E54">
            <v>10</v>
          </cell>
        </row>
        <row r="55">
          <cell r="B55" t="str">
            <v>9209055</v>
          </cell>
          <cell r="E55">
            <v>2</v>
          </cell>
        </row>
        <row r="56">
          <cell r="B56" t="str">
            <v>9209055</v>
          </cell>
          <cell r="E56">
            <v>1</v>
          </cell>
        </row>
        <row r="57">
          <cell r="B57" t="str">
            <v>9209028</v>
          </cell>
          <cell r="E57">
            <v>500</v>
          </cell>
        </row>
        <row r="58">
          <cell r="B58" t="str">
            <v>9210030</v>
          </cell>
          <cell r="E58">
            <v>4000</v>
          </cell>
        </row>
        <row r="59">
          <cell r="B59" t="str">
            <v>9210105</v>
          </cell>
          <cell r="E59">
            <v>4000</v>
          </cell>
        </row>
        <row r="60">
          <cell r="B60" t="str">
            <v>9201742</v>
          </cell>
          <cell r="E60">
            <v>16000</v>
          </cell>
        </row>
        <row r="61">
          <cell r="B61" t="str">
            <v>9210120</v>
          </cell>
          <cell r="E61">
            <v>600</v>
          </cell>
        </row>
        <row r="62">
          <cell r="B62" t="str">
            <v>9210119</v>
          </cell>
          <cell r="E62">
            <v>650</v>
          </cell>
        </row>
        <row r="63">
          <cell r="B63" t="str">
            <v>9210637</v>
          </cell>
          <cell r="E63">
            <v>180</v>
          </cell>
        </row>
        <row r="64">
          <cell r="B64" t="str">
            <v>9208035</v>
          </cell>
          <cell r="E64">
            <v>8500</v>
          </cell>
        </row>
        <row r="65">
          <cell r="B65" t="str">
            <v>9210483</v>
          </cell>
          <cell r="E65">
            <v>4200</v>
          </cell>
        </row>
        <row r="66">
          <cell r="B66" t="str">
            <v>9210484</v>
          </cell>
          <cell r="E66">
            <v>4200</v>
          </cell>
        </row>
        <row r="67">
          <cell r="B67" t="str">
            <v>9207011</v>
          </cell>
          <cell r="E67">
            <v>25000</v>
          </cell>
        </row>
        <row r="68">
          <cell r="B68" t="str">
            <v>9210235</v>
          </cell>
          <cell r="E68">
            <v>206</v>
          </cell>
        </row>
        <row r="69">
          <cell r="B69" t="str">
            <v>9210235</v>
          </cell>
          <cell r="E69">
            <v>210</v>
          </cell>
        </row>
        <row r="70">
          <cell r="B70" t="str">
            <v>9210225</v>
          </cell>
          <cell r="E70">
            <v>220</v>
          </cell>
        </row>
        <row r="71">
          <cell r="B71" t="str">
            <v>9210138</v>
          </cell>
          <cell r="E71">
            <v>26</v>
          </cell>
        </row>
        <row r="72">
          <cell r="B72" t="str">
            <v>9201742</v>
          </cell>
          <cell r="E72">
            <v>3000</v>
          </cell>
        </row>
        <row r="73">
          <cell r="B73" t="str">
            <v>9209028</v>
          </cell>
          <cell r="E73">
            <v>935</v>
          </cell>
        </row>
        <row r="74">
          <cell r="B74" t="str">
            <v>9210120</v>
          </cell>
          <cell r="E74">
            <v>250</v>
          </cell>
        </row>
        <row r="75">
          <cell r="B75" t="str">
            <v>9210119</v>
          </cell>
          <cell r="E75">
            <v>587</v>
          </cell>
        </row>
        <row r="76">
          <cell r="B76" t="str">
            <v>93102113</v>
          </cell>
          <cell r="E76">
            <v>11</v>
          </cell>
        </row>
        <row r="77">
          <cell r="B77" t="str">
            <v>9210660</v>
          </cell>
          <cell r="E77">
            <v>5</v>
          </cell>
        </row>
        <row r="78">
          <cell r="B78" t="str">
            <v>9210660</v>
          </cell>
          <cell r="E78">
            <v>1</v>
          </cell>
        </row>
        <row r="79">
          <cell r="B79" t="str">
            <v>93102126</v>
          </cell>
          <cell r="E79">
            <v>1</v>
          </cell>
        </row>
        <row r="80">
          <cell r="B80" t="str">
            <v>9210198</v>
          </cell>
          <cell r="E80">
            <v>2750</v>
          </cell>
        </row>
        <row r="81">
          <cell r="B81" t="str">
            <v>9210344</v>
          </cell>
          <cell r="E81">
            <v>80</v>
          </cell>
        </row>
        <row r="82">
          <cell r="B82" t="str">
            <v>9210182</v>
          </cell>
          <cell r="E82">
            <v>1000</v>
          </cell>
        </row>
        <row r="83">
          <cell r="B83" t="str">
            <v>93102127</v>
          </cell>
          <cell r="E83">
            <v>18</v>
          </cell>
        </row>
        <row r="84">
          <cell r="B84" t="str">
            <v>9210665</v>
          </cell>
          <cell r="E84">
            <v>2</v>
          </cell>
        </row>
        <row r="85">
          <cell r="B85" t="str">
            <v>93102128</v>
          </cell>
          <cell r="E85">
            <v>6</v>
          </cell>
        </row>
        <row r="86">
          <cell r="B86" t="str">
            <v>9201606</v>
          </cell>
          <cell r="E86">
            <v>3650</v>
          </cell>
        </row>
        <row r="87">
          <cell r="B87" t="str">
            <v>9205013</v>
          </cell>
          <cell r="E87">
            <v>11000</v>
          </cell>
        </row>
        <row r="88">
          <cell r="B88" t="str">
            <v>9202731</v>
          </cell>
          <cell r="E88">
            <v>0.76</v>
          </cell>
        </row>
        <row r="89">
          <cell r="B89" t="str">
            <v>9201606</v>
          </cell>
          <cell r="E89">
            <v>2000</v>
          </cell>
        </row>
        <row r="90">
          <cell r="B90" t="str">
            <v>9210136</v>
          </cell>
          <cell r="E90">
            <v>150</v>
          </cell>
        </row>
        <row r="91">
          <cell r="B91" t="str">
            <v>9210136</v>
          </cell>
          <cell r="E91">
            <v>42</v>
          </cell>
        </row>
        <row r="92">
          <cell r="B92" t="str">
            <v>9210155</v>
          </cell>
          <cell r="E92">
            <v>103</v>
          </cell>
        </row>
        <row r="93">
          <cell r="B93" t="str">
            <v>9210480</v>
          </cell>
          <cell r="E93">
            <v>1991</v>
          </cell>
        </row>
        <row r="94">
          <cell r="B94" t="str">
            <v>9210482</v>
          </cell>
          <cell r="E94">
            <v>156</v>
          </cell>
        </row>
        <row r="95">
          <cell r="B95" t="str">
            <v>9210481</v>
          </cell>
          <cell r="E95">
            <v>826</v>
          </cell>
        </row>
        <row r="96">
          <cell r="B96" t="str">
            <v>93102113</v>
          </cell>
          <cell r="E96">
            <v>15</v>
          </cell>
        </row>
        <row r="97">
          <cell r="B97" t="str">
            <v>9209098</v>
          </cell>
          <cell r="E97">
            <v>250</v>
          </cell>
        </row>
        <row r="98">
          <cell r="B98" t="str">
            <v>9210105</v>
          </cell>
          <cell r="E98">
            <v>2000</v>
          </cell>
        </row>
        <row r="99">
          <cell r="B99" t="str">
            <v>9210136</v>
          </cell>
          <cell r="E99">
            <v>150</v>
          </cell>
        </row>
        <row r="100">
          <cell r="B100" t="str">
            <v>9210136</v>
          </cell>
          <cell r="E100">
            <v>120</v>
          </cell>
        </row>
        <row r="101">
          <cell r="B101" t="str">
            <v>9210105</v>
          </cell>
          <cell r="E101">
            <v>500</v>
          </cell>
        </row>
        <row r="102">
          <cell r="B102" t="str">
            <v>9209030</v>
          </cell>
          <cell r="E102">
            <v>2</v>
          </cell>
        </row>
        <row r="103">
          <cell r="B103" t="str">
            <v>9210186</v>
          </cell>
          <cell r="E103">
            <v>300</v>
          </cell>
        </row>
        <row r="104">
          <cell r="B104" t="str">
            <v>9209030</v>
          </cell>
          <cell r="E104">
            <v>2</v>
          </cell>
        </row>
        <row r="105">
          <cell r="B105" t="str">
            <v>9209056</v>
          </cell>
          <cell r="E105">
            <v>5</v>
          </cell>
        </row>
        <row r="106">
          <cell r="B106" t="str">
            <v>9210099</v>
          </cell>
          <cell r="E106">
            <v>13</v>
          </cell>
        </row>
        <row r="107">
          <cell r="B107" t="str">
            <v>9210342</v>
          </cell>
          <cell r="E107">
            <v>2</v>
          </cell>
        </row>
        <row r="108">
          <cell r="B108" t="str">
            <v>9210343</v>
          </cell>
          <cell r="E108">
            <v>5</v>
          </cell>
        </row>
        <row r="109">
          <cell r="B109" t="str">
            <v>9210434</v>
          </cell>
          <cell r="E109">
            <v>4</v>
          </cell>
        </row>
        <row r="110">
          <cell r="B110" t="str">
            <v>9210445</v>
          </cell>
          <cell r="E110">
            <v>3</v>
          </cell>
        </row>
        <row r="111">
          <cell r="B111" t="str">
            <v>9210436</v>
          </cell>
          <cell r="E111">
            <v>4</v>
          </cell>
        </row>
        <row r="112">
          <cell r="B112" t="str">
            <v>9210228</v>
          </cell>
          <cell r="E112">
            <v>6</v>
          </cell>
        </row>
        <row r="113">
          <cell r="B113" t="str">
            <v>9210309</v>
          </cell>
          <cell r="E113">
            <v>2.5</v>
          </cell>
        </row>
        <row r="114">
          <cell r="B114" t="str">
            <v>9210330</v>
          </cell>
          <cell r="E114">
            <v>0.5</v>
          </cell>
        </row>
        <row r="115">
          <cell r="B115" t="str">
            <v>93102129</v>
          </cell>
          <cell r="E115">
            <v>1</v>
          </cell>
        </row>
        <row r="116">
          <cell r="B116" t="str">
            <v>93102130</v>
          </cell>
          <cell r="E116">
            <v>10</v>
          </cell>
        </row>
        <row r="117">
          <cell r="B117" t="str">
            <v>93102131</v>
          </cell>
          <cell r="E117">
            <v>1.8</v>
          </cell>
        </row>
        <row r="118">
          <cell r="B118" t="str">
            <v>9210715</v>
          </cell>
          <cell r="E118">
            <v>2</v>
          </cell>
        </row>
        <row r="119">
          <cell r="B119" t="str">
            <v>9210615</v>
          </cell>
          <cell r="E119">
            <v>80</v>
          </cell>
        </row>
        <row r="120">
          <cell r="B120" t="str">
            <v>9210509</v>
          </cell>
          <cell r="E120">
            <v>70</v>
          </cell>
        </row>
        <row r="121">
          <cell r="B121" t="str">
            <v>9210328</v>
          </cell>
          <cell r="E121">
            <v>6</v>
          </cell>
        </row>
        <row r="122">
          <cell r="B122" t="str">
            <v>93102132</v>
          </cell>
          <cell r="E122">
            <v>1</v>
          </cell>
        </row>
        <row r="123">
          <cell r="B123" t="str">
            <v>9210129</v>
          </cell>
          <cell r="E123">
            <v>6</v>
          </cell>
        </row>
        <row r="124">
          <cell r="B124" t="str">
            <v>9210031</v>
          </cell>
          <cell r="E124">
            <v>25</v>
          </cell>
        </row>
        <row r="125">
          <cell r="B125" t="str">
            <v>93102135</v>
          </cell>
          <cell r="E125">
            <v>80</v>
          </cell>
        </row>
        <row r="126">
          <cell r="B126" t="str">
            <v>93102133</v>
          </cell>
          <cell r="E126">
            <v>6</v>
          </cell>
        </row>
        <row r="127">
          <cell r="B127" t="str">
            <v>93102134</v>
          </cell>
          <cell r="E127">
            <v>12</v>
          </cell>
        </row>
        <row r="128">
          <cell r="B128" t="str">
            <v>9310543</v>
          </cell>
          <cell r="E128">
            <v>10</v>
          </cell>
        </row>
        <row r="129">
          <cell r="B129" t="str">
            <v>9310532</v>
          </cell>
          <cell r="E129">
            <v>5</v>
          </cell>
        </row>
        <row r="130">
          <cell r="B130" t="str">
            <v>9210701</v>
          </cell>
          <cell r="E130">
            <v>6</v>
          </cell>
        </row>
        <row r="131">
          <cell r="B131" t="str">
            <v>9210694</v>
          </cell>
          <cell r="E131">
            <v>3</v>
          </cell>
        </row>
        <row r="132">
          <cell r="B132" t="str">
            <v>9210683</v>
          </cell>
          <cell r="E132">
            <v>3</v>
          </cell>
        </row>
        <row r="133">
          <cell r="B133" t="str">
            <v>93102136</v>
          </cell>
          <cell r="E133">
            <v>8</v>
          </cell>
        </row>
        <row r="134">
          <cell r="B134" t="str">
            <v>93102136</v>
          </cell>
          <cell r="E134">
            <v>5</v>
          </cell>
        </row>
        <row r="135">
          <cell r="B135" t="str">
            <v>93102136</v>
          </cell>
          <cell r="E135">
            <v>6</v>
          </cell>
        </row>
        <row r="136">
          <cell r="B136" t="str">
            <v>9203072</v>
          </cell>
          <cell r="E136">
            <v>5000</v>
          </cell>
        </row>
        <row r="137">
          <cell r="B137" t="str">
            <v>9201741</v>
          </cell>
          <cell r="E137">
            <v>20000</v>
          </cell>
        </row>
        <row r="138">
          <cell r="B138" t="str">
            <v>9201741</v>
          </cell>
          <cell r="E138">
            <v>6887</v>
          </cell>
        </row>
        <row r="139">
          <cell r="B139" t="str">
            <v>9201739</v>
          </cell>
          <cell r="E139">
            <v>3113</v>
          </cell>
        </row>
        <row r="140">
          <cell r="B140" t="str">
            <v>9201743</v>
          </cell>
          <cell r="E140">
            <v>7800</v>
          </cell>
        </row>
        <row r="141">
          <cell r="B141" t="str">
            <v>9201702</v>
          </cell>
          <cell r="E141">
            <v>2200</v>
          </cell>
        </row>
        <row r="142">
          <cell r="B142" t="str">
            <v>9201704</v>
          </cell>
          <cell r="E142">
            <v>2000</v>
          </cell>
        </row>
        <row r="143">
          <cell r="B143" t="str">
            <v>9201704</v>
          </cell>
          <cell r="E143">
            <v>1343</v>
          </cell>
        </row>
        <row r="144">
          <cell r="B144" t="str">
            <v>9201702</v>
          </cell>
          <cell r="E144">
            <v>400</v>
          </cell>
        </row>
        <row r="145">
          <cell r="B145" t="str">
            <v>9201703</v>
          </cell>
          <cell r="E145">
            <v>257</v>
          </cell>
        </row>
        <row r="146">
          <cell r="B146" t="str">
            <v>9201738</v>
          </cell>
          <cell r="E146">
            <v>10000</v>
          </cell>
        </row>
        <row r="147">
          <cell r="B147" t="str">
            <v>9201738</v>
          </cell>
          <cell r="E147">
            <v>13153</v>
          </cell>
        </row>
        <row r="148">
          <cell r="B148" t="str">
            <v>9201739</v>
          </cell>
          <cell r="E148">
            <v>2110</v>
          </cell>
        </row>
        <row r="149">
          <cell r="B149" t="str">
            <v>9201740</v>
          </cell>
          <cell r="E149">
            <v>9450</v>
          </cell>
        </row>
        <row r="150">
          <cell r="B150" t="str">
            <v>9201740</v>
          </cell>
          <cell r="E150">
            <v>1587</v>
          </cell>
        </row>
        <row r="151">
          <cell r="B151" t="str">
            <v>9208023</v>
          </cell>
          <cell r="E151">
            <v>60</v>
          </cell>
        </row>
        <row r="152">
          <cell r="B152" t="str">
            <v>9208037</v>
          </cell>
          <cell r="E152">
            <v>9000</v>
          </cell>
        </row>
        <row r="153">
          <cell r="B153" t="str">
            <v>9208038</v>
          </cell>
          <cell r="E153">
            <v>5040</v>
          </cell>
        </row>
        <row r="154">
          <cell r="B154" t="str">
            <v>9210411</v>
          </cell>
          <cell r="E154">
            <v>1198.5999999999999</v>
          </cell>
        </row>
        <row r="155">
          <cell r="B155" t="str">
            <v>9210506</v>
          </cell>
          <cell r="E155">
            <v>1800</v>
          </cell>
        </row>
        <row r="156">
          <cell r="B156" t="str">
            <v>9209029</v>
          </cell>
          <cell r="E156">
            <v>475</v>
          </cell>
        </row>
        <row r="157">
          <cell r="B157" t="str">
            <v>9207020</v>
          </cell>
          <cell r="E157">
            <v>50000</v>
          </cell>
        </row>
        <row r="158">
          <cell r="B158" t="str">
            <v>9207023</v>
          </cell>
          <cell r="E158">
            <v>50000</v>
          </cell>
        </row>
        <row r="159">
          <cell r="B159" t="str">
            <v>9205013</v>
          </cell>
          <cell r="E159">
            <v>50000</v>
          </cell>
        </row>
        <row r="160">
          <cell r="B160" t="str">
            <v>9203034</v>
          </cell>
          <cell r="E160">
            <v>50000</v>
          </cell>
        </row>
        <row r="161">
          <cell r="B161" t="str">
            <v>9204035</v>
          </cell>
          <cell r="E161">
            <v>30000</v>
          </cell>
        </row>
        <row r="162">
          <cell r="B162" t="str">
            <v>9310600</v>
          </cell>
          <cell r="E162">
            <v>3000</v>
          </cell>
        </row>
        <row r="163">
          <cell r="B163" t="str">
            <v>9203062</v>
          </cell>
          <cell r="E163">
            <v>1190</v>
          </cell>
        </row>
        <row r="164">
          <cell r="B164" t="str">
            <v>9203059</v>
          </cell>
          <cell r="E164">
            <v>675</v>
          </cell>
        </row>
        <row r="165">
          <cell r="B165" t="str">
            <v>9310624</v>
          </cell>
          <cell r="E165">
            <v>17740</v>
          </cell>
        </row>
        <row r="166">
          <cell r="B166" t="str">
            <v>9310625</v>
          </cell>
          <cell r="E166">
            <v>3338</v>
          </cell>
        </row>
        <row r="167">
          <cell r="B167" t="str">
            <v>9310627</v>
          </cell>
          <cell r="E167">
            <v>3000</v>
          </cell>
        </row>
        <row r="168">
          <cell r="B168" t="str">
            <v>9310628</v>
          </cell>
          <cell r="E168">
            <v>2000</v>
          </cell>
        </row>
        <row r="169">
          <cell r="B169" t="str">
            <v>9310630</v>
          </cell>
          <cell r="E169">
            <v>2000</v>
          </cell>
        </row>
        <row r="170">
          <cell r="B170" t="str">
            <v>9310631</v>
          </cell>
          <cell r="E170">
            <v>6300</v>
          </cell>
        </row>
        <row r="171">
          <cell r="B171" t="str">
            <v>9310632</v>
          </cell>
          <cell r="E171">
            <v>1975</v>
          </cell>
        </row>
        <row r="172">
          <cell r="B172" t="str">
            <v>9310633</v>
          </cell>
          <cell r="E172">
            <v>1890</v>
          </cell>
        </row>
        <row r="173">
          <cell r="B173" t="str">
            <v>9310634</v>
          </cell>
          <cell r="E173">
            <v>1980</v>
          </cell>
        </row>
        <row r="174">
          <cell r="B174" t="str">
            <v>9310635</v>
          </cell>
          <cell r="E174">
            <v>3000</v>
          </cell>
        </row>
        <row r="175">
          <cell r="B175" t="str">
            <v>9310636</v>
          </cell>
          <cell r="E175">
            <v>5000</v>
          </cell>
        </row>
        <row r="176">
          <cell r="B176" t="str">
            <v>9310637</v>
          </cell>
          <cell r="E176">
            <v>10000</v>
          </cell>
        </row>
        <row r="177">
          <cell r="B177" t="str">
            <v>9310638</v>
          </cell>
          <cell r="E177">
            <v>5000</v>
          </cell>
        </row>
        <row r="178">
          <cell r="B178" t="str">
            <v>9310639</v>
          </cell>
          <cell r="E178">
            <v>1000</v>
          </cell>
        </row>
        <row r="179">
          <cell r="B179" t="str">
            <v>9310640</v>
          </cell>
          <cell r="E179">
            <v>5000</v>
          </cell>
        </row>
        <row r="180">
          <cell r="B180" t="str">
            <v>9310641</v>
          </cell>
          <cell r="E180">
            <v>5870</v>
          </cell>
        </row>
        <row r="181">
          <cell r="B181" t="str">
            <v>9310642</v>
          </cell>
          <cell r="E181">
            <v>2000</v>
          </cell>
        </row>
        <row r="182">
          <cell r="B182" t="str">
            <v>9310643</v>
          </cell>
          <cell r="E182">
            <v>2000</v>
          </cell>
        </row>
        <row r="183">
          <cell r="B183" t="str">
            <v>9310644</v>
          </cell>
          <cell r="E183">
            <v>4920</v>
          </cell>
        </row>
        <row r="184">
          <cell r="B184" t="str">
            <v>9201705</v>
          </cell>
          <cell r="E184">
            <v>2850</v>
          </cell>
        </row>
        <row r="185">
          <cell r="B185" t="str">
            <v>9201701</v>
          </cell>
          <cell r="E185">
            <v>2126</v>
          </cell>
        </row>
        <row r="186">
          <cell r="B186" t="str">
            <v>9201703</v>
          </cell>
          <cell r="E186">
            <v>2874</v>
          </cell>
        </row>
        <row r="187">
          <cell r="B187" t="str">
            <v>9201704</v>
          </cell>
          <cell r="E187">
            <v>2150</v>
          </cell>
        </row>
        <row r="188">
          <cell r="B188" t="str">
            <v>9209030</v>
          </cell>
          <cell r="E188">
            <v>250</v>
          </cell>
        </row>
        <row r="189">
          <cell r="B189" t="str">
            <v>9202111</v>
          </cell>
          <cell r="E189">
            <v>5</v>
          </cell>
        </row>
        <row r="190">
          <cell r="B190" t="str">
            <v>9210371</v>
          </cell>
          <cell r="E190">
            <v>500</v>
          </cell>
        </row>
        <row r="191">
          <cell r="B191" t="str">
            <v>9210485</v>
          </cell>
          <cell r="E191">
            <v>2500</v>
          </cell>
        </row>
        <row r="192">
          <cell r="B192" t="str">
            <v>9201738</v>
          </cell>
          <cell r="E192">
            <v>1000</v>
          </cell>
        </row>
        <row r="193">
          <cell r="B193" t="str">
            <v>9210484</v>
          </cell>
          <cell r="E193">
            <v>23.6</v>
          </cell>
        </row>
        <row r="194">
          <cell r="B194" t="str">
            <v>9210411</v>
          </cell>
          <cell r="E194">
            <v>222.7</v>
          </cell>
        </row>
        <row r="195">
          <cell r="B195" t="str">
            <v>9210506</v>
          </cell>
          <cell r="E195">
            <v>1599</v>
          </cell>
        </row>
        <row r="196">
          <cell r="B196" t="str">
            <v>9210058</v>
          </cell>
          <cell r="E196">
            <v>3999</v>
          </cell>
        </row>
        <row r="197">
          <cell r="B197" t="str">
            <v>9310610</v>
          </cell>
          <cell r="E197">
            <v>6720</v>
          </cell>
        </row>
        <row r="198">
          <cell r="B198" t="str">
            <v>9310611</v>
          </cell>
          <cell r="E198">
            <v>6700</v>
          </cell>
        </row>
        <row r="199">
          <cell r="B199" t="str">
            <v>9310612</v>
          </cell>
          <cell r="E199">
            <v>3190</v>
          </cell>
        </row>
        <row r="200">
          <cell r="B200" t="str">
            <v>9310622</v>
          </cell>
          <cell r="E200">
            <v>13440</v>
          </cell>
        </row>
        <row r="201">
          <cell r="B201" t="str">
            <v>9310613</v>
          </cell>
          <cell r="E201">
            <v>5200</v>
          </cell>
        </row>
        <row r="202">
          <cell r="B202" t="str">
            <v>9310614</v>
          </cell>
          <cell r="E202">
            <v>7700</v>
          </cell>
        </row>
        <row r="203">
          <cell r="B203" t="str">
            <v>9310615</v>
          </cell>
          <cell r="E203">
            <v>8330</v>
          </cell>
        </row>
        <row r="204">
          <cell r="B204" t="str">
            <v>9310616</v>
          </cell>
          <cell r="E204">
            <v>8880</v>
          </cell>
        </row>
        <row r="205">
          <cell r="B205" t="str">
            <v>9310617</v>
          </cell>
          <cell r="E205">
            <v>262</v>
          </cell>
        </row>
        <row r="206">
          <cell r="B206" t="str">
            <v>9310618</v>
          </cell>
          <cell r="E206">
            <v>1866</v>
          </cell>
        </row>
        <row r="207">
          <cell r="B207" t="str">
            <v>9310619</v>
          </cell>
          <cell r="E207">
            <v>12800</v>
          </cell>
        </row>
        <row r="208">
          <cell r="B208" t="str">
            <v>9310620</v>
          </cell>
          <cell r="E208">
            <v>4010</v>
          </cell>
        </row>
        <row r="209">
          <cell r="B209" t="str">
            <v>9310621</v>
          </cell>
          <cell r="E209">
            <v>495</v>
          </cell>
        </row>
        <row r="210">
          <cell r="B210" t="str">
            <v>9310623</v>
          </cell>
          <cell r="E210">
            <v>1426</v>
          </cell>
        </row>
        <row r="211">
          <cell r="B211" t="str">
            <v>9203062</v>
          </cell>
          <cell r="E211">
            <v>622</v>
          </cell>
        </row>
        <row r="212">
          <cell r="B212" t="str">
            <v>9210506</v>
          </cell>
          <cell r="E212">
            <v>865</v>
          </cell>
        </row>
        <row r="213">
          <cell r="B213" t="str">
            <v>9210058</v>
          </cell>
          <cell r="E213">
            <v>415</v>
          </cell>
        </row>
        <row r="214">
          <cell r="B214" t="str">
            <v>9210411</v>
          </cell>
          <cell r="E214">
            <v>1367.3</v>
          </cell>
        </row>
        <row r="215">
          <cell r="B215" t="str">
            <v>3210351</v>
          </cell>
          <cell r="E215">
            <v>400</v>
          </cell>
        </row>
        <row r="216">
          <cell r="B216" t="str">
            <v>9210485</v>
          </cell>
          <cell r="E216">
            <v>2000</v>
          </cell>
        </row>
        <row r="217">
          <cell r="B217" t="str">
            <v>9210371</v>
          </cell>
          <cell r="E217">
            <v>200</v>
          </cell>
        </row>
        <row r="218">
          <cell r="B218" t="str">
            <v>9210497</v>
          </cell>
          <cell r="E218">
            <v>500</v>
          </cell>
        </row>
        <row r="219">
          <cell r="B219" t="str">
            <v>9310645</v>
          </cell>
          <cell r="E219">
            <v>600</v>
          </cell>
        </row>
        <row r="220">
          <cell r="B220" t="str">
            <v>9210203</v>
          </cell>
          <cell r="E220">
            <v>500</v>
          </cell>
        </row>
        <row r="221">
          <cell r="B221" t="str">
            <v>9210203</v>
          </cell>
          <cell r="E221">
            <v>120</v>
          </cell>
        </row>
        <row r="222">
          <cell r="B222" t="str">
            <v>9310623</v>
          </cell>
          <cell r="E222">
            <v>1250</v>
          </cell>
        </row>
        <row r="223">
          <cell r="B223" t="str">
            <v>9310646</v>
          </cell>
          <cell r="E223">
            <v>1020</v>
          </cell>
        </row>
        <row r="224">
          <cell r="B224" t="str">
            <v>9310647</v>
          </cell>
          <cell r="E224">
            <v>1020</v>
          </cell>
        </row>
        <row r="225">
          <cell r="B225" t="str">
            <v>9310648</v>
          </cell>
          <cell r="E225">
            <v>1</v>
          </cell>
        </row>
        <row r="226">
          <cell r="B226" t="str">
            <v>9310658</v>
          </cell>
          <cell r="E226">
            <v>67.5</v>
          </cell>
        </row>
        <row r="227">
          <cell r="B227" t="str">
            <v>9310649</v>
          </cell>
          <cell r="E227">
            <v>2686</v>
          </cell>
        </row>
        <row r="228">
          <cell r="B228" t="str">
            <v>9310650</v>
          </cell>
          <cell r="E228">
            <v>1367</v>
          </cell>
        </row>
        <row r="229">
          <cell r="B229" t="str">
            <v>9310651</v>
          </cell>
          <cell r="E229">
            <v>48</v>
          </cell>
        </row>
        <row r="230">
          <cell r="B230" t="str">
            <v>9310652</v>
          </cell>
          <cell r="E230">
            <v>480</v>
          </cell>
        </row>
        <row r="231">
          <cell r="B231" t="str">
            <v>9207020</v>
          </cell>
          <cell r="E231">
            <v>10000</v>
          </cell>
        </row>
        <row r="232">
          <cell r="B232" t="str">
            <v>9209103</v>
          </cell>
          <cell r="E232">
            <v>50</v>
          </cell>
        </row>
        <row r="233">
          <cell r="B233" t="str">
            <v>9311050</v>
          </cell>
          <cell r="E233">
            <v>20</v>
          </cell>
        </row>
        <row r="234">
          <cell r="B234" t="str">
            <v>9208016</v>
          </cell>
          <cell r="E234">
            <v>9600</v>
          </cell>
        </row>
        <row r="235">
          <cell r="B235" t="str">
            <v>9203066</v>
          </cell>
          <cell r="E235">
            <v>800</v>
          </cell>
        </row>
        <row r="236">
          <cell r="B236" t="str">
            <v>9210155</v>
          </cell>
          <cell r="E236">
            <v>500</v>
          </cell>
        </row>
        <row r="237">
          <cell r="B237" t="str">
            <v>93102135</v>
          </cell>
          <cell r="E237">
            <v>80</v>
          </cell>
        </row>
        <row r="238">
          <cell r="B238" t="str">
            <v>9203062</v>
          </cell>
          <cell r="E238">
            <v>950</v>
          </cell>
        </row>
        <row r="239">
          <cell r="B239" t="str">
            <v>9210030</v>
          </cell>
          <cell r="E239">
            <v>1000</v>
          </cell>
        </row>
        <row r="240">
          <cell r="B240" t="str">
            <v>9203066</v>
          </cell>
          <cell r="E240">
            <v>60</v>
          </cell>
        </row>
        <row r="241">
          <cell r="B241" t="str">
            <v>9310653</v>
          </cell>
          <cell r="E241">
            <v>3</v>
          </cell>
        </row>
        <row r="242">
          <cell r="B242" t="str">
            <v>9310654</v>
          </cell>
          <cell r="E242">
            <v>6600</v>
          </cell>
        </row>
        <row r="243">
          <cell r="B243" t="str">
            <v>9310655</v>
          </cell>
          <cell r="E243">
            <v>67200</v>
          </cell>
        </row>
        <row r="244">
          <cell r="B244" t="str">
            <v>9310614</v>
          </cell>
          <cell r="E244">
            <v>600</v>
          </cell>
        </row>
        <row r="245">
          <cell r="B245" t="str">
            <v>9310615</v>
          </cell>
          <cell r="E245">
            <v>60</v>
          </cell>
        </row>
        <row r="246">
          <cell r="B246" t="str">
            <v>9310616</v>
          </cell>
          <cell r="E246">
            <v>60</v>
          </cell>
        </row>
        <row r="247">
          <cell r="B247" t="str">
            <v>9310613</v>
          </cell>
          <cell r="E247">
            <v>3200</v>
          </cell>
        </row>
        <row r="248">
          <cell r="B248" t="str">
            <v>9310656</v>
          </cell>
          <cell r="E248">
            <v>4000</v>
          </cell>
        </row>
        <row r="249">
          <cell r="B249" t="str">
            <v>9209103</v>
          </cell>
          <cell r="E249">
            <v>500</v>
          </cell>
        </row>
        <row r="250">
          <cell r="B250" t="str">
            <v>9210182</v>
          </cell>
          <cell r="E250">
            <v>2000</v>
          </cell>
        </row>
        <row r="251">
          <cell r="B251" t="str">
            <v>9310657</v>
          </cell>
          <cell r="E251">
            <v>60</v>
          </cell>
        </row>
        <row r="252">
          <cell r="B252" t="str">
            <v>9310659</v>
          </cell>
          <cell r="E252">
            <v>10</v>
          </cell>
        </row>
        <row r="253">
          <cell r="B253" t="str">
            <v>9310660</v>
          </cell>
          <cell r="E253">
            <v>5</v>
          </cell>
        </row>
        <row r="254">
          <cell r="B254" t="str">
            <v>9310661</v>
          </cell>
          <cell r="E254">
            <v>30</v>
          </cell>
        </row>
        <row r="255">
          <cell r="B255" t="str">
            <v>9310662</v>
          </cell>
          <cell r="E255">
            <v>5</v>
          </cell>
        </row>
        <row r="256">
          <cell r="B256" t="str">
            <v>9310663</v>
          </cell>
          <cell r="E256">
            <v>5</v>
          </cell>
        </row>
        <row r="257">
          <cell r="B257" t="str">
            <v>9310664</v>
          </cell>
          <cell r="E257">
            <v>4</v>
          </cell>
        </row>
        <row r="258">
          <cell r="B258" t="str">
            <v>9310665</v>
          </cell>
          <cell r="E258">
            <v>20</v>
          </cell>
        </row>
        <row r="259">
          <cell r="B259" t="str">
            <v>9310666</v>
          </cell>
          <cell r="E259">
            <v>40</v>
          </cell>
        </row>
        <row r="260">
          <cell r="B260" t="str">
            <v>9310667</v>
          </cell>
          <cell r="E260">
            <v>1</v>
          </cell>
        </row>
        <row r="261">
          <cell r="B261" t="str">
            <v>9310668</v>
          </cell>
          <cell r="E261">
            <v>20</v>
          </cell>
        </row>
        <row r="262">
          <cell r="B262" t="str">
            <v>9310670</v>
          </cell>
          <cell r="E262">
            <v>5</v>
          </cell>
        </row>
        <row r="263">
          <cell r="B263" t="str">
            <v>9310672</v>
          </cell>
          <cell r="E263">
            <v>3</v>
          </cell>
        </row>
        <row r="264">
          <cell r="B264" t="str">
            <v>9310671</v>
          </cell>
          <cell r="E264">
            <v>3</v>
          </cell>
        </row>
        <row r="265">
          <cell r="B265" t="str">
            <v>9310673</v>
          </cell>
          <cell r="E265">
            <v>25</v>
          </cell>
        </row>
        <row r="266">
          <cell r="B266" t="str">
            <v>9310674</v>
          </cell>
          <cell r="E266">
            <v>3</v>
          </cell>
        </row>
        <row r="267">
          <cell r="B267" t="str">
            <v>9310675</v>
          </cell>
          <cell r="E267">
            <v>12</v>
          </cell>
        </row>
        <row r="268">
          <cell r="B268" t="str">
            <v>9310676</v>
          </cell>
          <cell r="E268">
            <v>30</v>
          </cell>
        </row>
        <row r="269">
          <cell r="B269" t="str">
            <v>9310677</v>
          </cell>
          <cell r="E269">
            <v>8</v>
          </cell>
        </row>
        <row r="270">
          <cell r="B270" t="str">
            <v>9310678</v>
          </cell>
          <cell r="E270">
            <v>40</v>
          </cell>
        </row>
        <row r="271">
          <cell r="B271" t="str">
            <v>9310679</v>
          </cell>
          <cell r="E271">
            <v>10</v>
          </cell>
        </row>
        <row r="272">
          <cell r="B272" t="str">
            <v>9310680</v>
          </cell>
          <cell r="E272">
            <v>20</v>
          </cell>
        </row>
        <row r="273">
          <cell r="B273" t="str">
            <v>9310681</v>
          </cell>
          <cell r="E273">
            <v>50</v>
          </cell>
        </row>
        <row r="274">
          <cell r="B274" t="str">
            <v>9310682</v>
          </cell>
          <cell r="E274">
            <v>6</v>
          </cell>
        </row>
        <row r="275">
          <cell r="B275" t="str">
            <v>9310683</v>
          </cell>
          <cell r="E275">
            <v>30</v>
          </cell>
        </row>
        <row r="276">
          <cell r="B276" t="str">
            <v>9310684</v>
          </cell>
          <cell r="E276">
            <v>33</v>
          </cell>
        </row>
        <row r="277">
          <cell r="B277" t="str">
            <v>9310685</v>
          </cell>
          <cell r="E277">
            <v>10</v>
          </cell>
        </row>
        <row r="278">
          <cell r="B278" t="str">
            <v>9310686</v>
          </cell>
          <cell r="E278">
            <v>2</v>
          </cell>
        </row>
        <row r="279">
          <cell r="B279" t="str">
            <v>9310687</v>
          </cell>
          <cell r="E279">
            <v>10</v>
          </cell>
        </row>
        <row r="280">
          <cell r="B280" t="str">
            <v>9310688</v>
          </cell>
          <cell r="E280">
            <v>10</v>
          </cell>
        </row>
        <row r="281">
          <cell r="B281" t="str">
            <v>9310689</v>
          </cell>
          <cell r="E281">
            <v>10</v>
          </cell>
        </row>
        <row r="282">
          <cell r="B282" t="str">
            <v>9310690</v>
          </cell>
          <cell r="E282">
            <v>12</v>
          </cell>
        </row>
        <row r="283">
          <cell r="B283" t="str">
            <v>9310691</v>
          </cell>
          <cell r="E283">
            <v>150</v>
          </cell>
        </row>
        <row r="284">
          <cell r="B284" t="str">
            <v>9310692</v>
          </cell>
          <cell r="E284">
            <v>3</v>
          </cell>
        </row>
        <row r="285">
          <cell r="B285" t="str">
            <v>9310693</v>
          </cell>
          <cell r="E285">
            <v>4</v>
          </cell>
        </row>
        <row r="286">
          <cell r="B286" t="str">
            <v>9310694</v>
          </cell>
          <cell r="E286">
            <v>2</v>
          </cell>
        </row>
        <row r="287">
          <cell r="B287" t="str">
            <v>9310695</v>
          </cell>
          <cell r="E287">
            <v>5</v>
          </cell>
        </row>
        <row r="288">
          <cell r="B288" t="str">
            <v>9310696</v>
          </cell>
          <cell r="E288">
            <v>6</v>
          </cell>
        </row>
        <row r="289">
          <cell r="B289" t="str">
            <v>9310697</v>
          </cell>
          <cell r="E289">
            <v>1</v>
          </cell>
        </row>
        <row r="290">
          <cell r="B290" t="str">
            <v>9310698</v>
          </cell>
          <cell r="E290">
            <v>4</v>
          </cell>
        </row>
        <row r="291">
          <cell r="B291" t="str">
            <v>9310699</v>
          </cell>
          <cell r="E291">
            <v>5</v>
          </cell>
        </row>
        <row r="292">
          <cell r="B292" t="str">
            <v>9311004</v>
          </cell>
          <cell r="E292">
            <v>5</v>
          </cell>
        </row>
        <row r="293">
          <cell r="B293" t="str">
            <v>9311005</v>
          </cell>
          <cell r="E293">
            <v>5</v>
          </cell>
        </row>
        <row r="294">
          <cell r="B294" t="str">
            <v>9311006</v>
          </cell>
          <cell r="E294">
            <v>10</v>
          </cell>
        </row>
        <row r="295">
          <cell r="B295" t="str">
            <v>9311007</v>
          </cell>
          <cell r="E295">
            <v>2</v>
          </cell>
        </row>
        <row r="296">
          <cell r="B296" t="str">
            <v>9311044</v>
          </cell>
          <cell r="E296">
            <v>1430</v>
          </cell>
        </row>
        <row r="297">
          <cell r="B297" t="str">
            <v>9311045</v>
          </cell>
          <cell r="E297">
            <v>450</v>
          </cell>
        </row>
        <row r="298">
          <cell r="B298" t="str">
            <v>9311008</v>
          </cell>
          <cell r="E298">
            <v>4</v>
          </cell>
        </row>
        <row r="299">
          <cell r="B299" t="str">
            <v>9311009</v>
          </cell>
          <cell r="E299">
            <v>2</v>
          </cell>
        </row>
        <row r="300">
          <cell r="B300" t="str">
            <v>9311010</v>
          </cell>
          <cell r="E300">
            <v>6</v>
          </cell>
        </row>
        <row r="301">
          <cell r="B301" t="str">
            <v>9311046</v>
          </cell>
          <cell r="E301">
            <v>6</v>
          </cell>
        </row>
        <row r="302">
          <cell r="B302" t="str">
            <v>9311011</v>
          </cell>
          <cell r="E302">
            <v>1</v>
          </cell>
        </row>
        <row r="303">
          <cell r="B303" t="str">
            <v>9311012</v>
          </cell>
          <cell r="E303">
            <v>1</v>
          </cell>
        </row>
        <row r="304">
          <cell r="B304" t="str">
            <v>9311013</v>
          </cell>
          <cell r="E304">
            <v>2</v>
          </cell>
        </row>
        <row r="305">
          <cell r="B305" t="str">
            <v>9311014</v>
          </cell>
          <cell r="E305">
            <v>6</v>
          </cell>
        </row>
        <row r="306">
          <cell r="B306" t="str">
            <v>9311015</v>
          </cell>
          <cell r="E306">
            <v>1</v>
          </cell>
        </row>
        <row r="307">
          <cell r="B307" t="str">
            <v>9311016</v>
          </cell>
          <cell r="E307">
            <v>9</v>
          </cell>
        </row>
        <row r="308">
          <cell r="B308" t="str">
            <v>9311017</v>
          </cell>
          <cell r="E308">
            <v>6</v>
          </cell>
        </row>
        <row r="309">
          <cell r="B309" t="str">
            <v>9311018</v>
          </cell>
          <cell r="E309">
            <v>4</v>
          </cell>
        </row>
        <row r="310">
          <cell r="B310" t="str">
            <v>9311019</v>
          </cell>
          <cell r="E310">
            <v>1</v>
          </cell>
        </row>
        <row r="311">
          <cell r="B311" t="str">
            <v>9311020</v>
          </cell>
          <cell r="E311">
            <v>25</v>
          </cell>
        </row>
        <row r="312">
          <cell r="B312" t="str">
            <v>9311021</v>
          </cell>
          <cell r="E312">
            <v>5</v>
          </cell>
        </row>
        <row r="313">
          <cell r="B313" t="str">
            <v>9311022</v>
          </cell>
          <cell r="E313">
            <v>2</v>
          </cell>
        </row>
        <row r="314">
          <cell r="B314" t="str">
            <v>9311023</v>
          </cell>
          <cell r="E314">
            <v>4</v>
          </cell>
        </row>
        <row r="315">
          <cell r="B315" t="str">
            <v>9311047</v>
          </cell>
          <cell r="E315">
            <v>6</v>
          </cell>
        </row>
        <row r="316">
          <cell r="B316" t="str">
            <v>9311025</v>
          </cell>
          <cell r="E316">
            <v>6</v>
          </cell>
        </row>
        <row r="317">
          <cell r="B317" t="str">
            <v>9311026</v>
          </cell>
          <cell r="E317">
            <v>4</v>
          </cell>
        </row>
        <row r="318">
          <cell r="B318" t="str">
            <v>9311027</v>
          </cell>
          <cell r="E318">
            <v>2</v>
          </cell>
        </row>
        <row r="319">
          <cell r="B319" t="str">
            <v>9311028</v>
          </cell>
          <cell r="E319">
            <v>1</v>
          </cell>
        </row>
        <row r="320">
          <cell r="B320" t="str">
            <v>9311029</v>
          </cell>
          <cell r="E320">
            <v>1</v>
          </cell>
        </row>
        <row r="321">
          <cell r="B321" t="str">
            <v>9311030</v>
          </cell>
          <cell r="E321">
            <v>1</v>
          </cell>
        </row>
        <row r="322">
          <cell r="B322" t="str">
            <v>9311031</v>
          </cell>
          <cell r="E322">
            <v>1</v>
          </cell>
        </row>
        <row r="323">
          <cell r="B323" t="str">
            <v>9311032</v>
          </cell>
          <cell r="E323">
            <v>6</v>
          </cell>
        </row>
        <row r="324">
          <cell r="B324" t="str">
            <v>9311033</v>
          </cell>
          <cell r="E324">
            <v>2440</v>
          </cell>
        </row>
        <row r="325">
          <cell r="B325" t="str">
            <v>9311034</v>
          </cell>
          <cell r="E325">
            <v>1</v>
          </cell>
        </row>
        <row r="326">
          <cell r="B326" t="str">
            <v>9311035</v>
          </cell>
          <cell r="E326">
            <v>5</v>
          </cell>
        </row>
        <row r="327">
          <cell r="B327" t="str">
            <v>9311036</v>
          </cell>
          <cell r="E327">
            <v>4</v>
          </cell>
        </row>
        <row r="328">
          <cell r="B328" t="str">
            <v>9311037</v>
          </cell>
          <cell r="E328">
            <v>3</v>
          </cell>
        </row>
        <row r="329">
          <cell r="B329" t="str">
            <v>9311038</v>
          </cell>
          <cell r="E329">
            <v>3</v>
          </cell>
        </row>
        <row r="330">
          <cell r="B330" t="str">
            <v>9311039</v>
          </cell>
          <cell r="E330">
            <v>1</v>
          </cell>
        </row>
        <row r="331">
          <cell r="B331" t="str">
            <v>9311040</v>
          </cell>
          <cell r="E331">
            <v>10</v>
          </cell>
        </row>
        <row r="332">
          <cell r="B332" t="str">
            <v>9311041</v>
          </cell>
          <cell r="E332">
            <v>24</v>
          </cell>
        </row>
        <row r="333">
          <cell r="B333" t="str">
            <v>9311042</v>
          </cell>
          <cell r="E333">
            <v>2</v>
          </cell>
        </row>
        <row r="334">
          <cell r="B334" t="str">
            <v>9311043</v>
          </cell>
          <cell r="E334">
            <v>270</v>
          </cell>
        </row>
        <row r="335">
          <cell r="B335" t="str">
            <v>9310697</v>
          </cell>
          <cell r="E335">
            <v>5</v>
          </cell>
        </row>
        <row r="336">
          <cell r="B336" t="str">
            <v>9310693</v>
          </cell>
          <cell r="E336">
            <v>2</v>
          </cell>
        </row>
        <row r="337">
          <cell r="B337" t="str">
            <v>9310694</v>
          </cell>
          <cell r="E337">
            <v>4</v>
          </cell>
        </row>
        <row r="338">
          <cell r="B338" t="str">
            <v>9310698</v>
          </cell>
          <cell r="E338">
            <v>2</v>
          </cell>
        </row>
        <row r="339">
          <cell r="B339" t="str">
            <v>9310699</v>
          </cell>
          <cell r="E339">
            <v>1</v>
          </cell>
        </row>
        <row r="340">
          <cell r="B340" t="str">
            <v>9311016</v>
          </cell>
          <cell r="E340">
            <v>11</v>
          </cell>
        </row>
        <row r="341">
          <cell r="B341" t="str">
            <v>9311021</v>
          </cell>
          <cell r="E341">
            <v>1</v>
          </cell>
        </row>
        <row r="342">
          <cell r="B342" t="str">
            <v>9311022</v>
          </cell>
          <cell r="E342">
            <v>1</v>
          </cell>
        </row>
        <row r="343">
          <cell r="B343" t="str">
            <v>9311026</v>
          </cell>
          <cell r="E343">
            <v>2</v>
          </cell>
        </row>
        <row r="344">
          <cell r="B344" t="str">
            <v>9311049</v>
          </cell>
          <cell r="E344">
            <v>3</v>
          </cell>
        </row>
        <row r="345">
          <cell r="B345" t="str">
            <v>9311049</v>
          </cell>
          <cell r="E345">
            <v>3</v>
          </cell>
        </row>
        <row r="346">
          <cell r="B346" t="str">
            <v>9311035</v>
          </cell>
          <cell r="E346">
            <v>1</v>
          </cell>
        </row>
        <row r="347">
          <cell r="B347" t="str">
            <v>9311001</v>
          </cell>
          <cell r="E347">
            <v>1</v>
          </cell>
        </row>
        <row r="348">
          <cell r="B348" t="str">
            <v>9311003</v>
          </cell>
          <cell r="E348">
            <v>10</v>
          </cell>
        </row>
        <row r="349">
          <cell r="B349" t="str">
            <v>9209103</v>
          </cell>
          <cell r="E349">
            <v>200</v>
          </cell>
        </row>
        <row r="350">
          <cell r="B350" t="str">
            <v>9205010</v>
          </cell>
          <cell r="E350">
            <v>5000</v>
          </cell>
        </row>
        <row r="351">
          <cell r="B351" t="str">
            <v>9205011</v>
          </cell>
          <cell r="E351">
            <v>5000</v>
          </cell>
        </row>
        <row r="352">
          <cell r="B352" t="str">
            <v>9210058</v>
          </cell>
          <cell r="E352">
            <v>2510</v>
          </cell>
        </row>
        <row r="353">
          <cell r="B353" t="str">
            <v>9210506</v>
          </cell>
          <cell r="E353">
            <v>1987.1</v>
          </cell>
        </row>
        <row r="354">
          <cell r="B354" t="str">
            <v>9203028</v>
          </cell>
          <cell r="E354">
            <v>1000</v>
          </cell>
        </row>
        <row r="355">
          <cell r="B355" t="str">
            <v>9210462</v>
          </cell>
          <cell r="E355">
            <v>1100</v>
          </cell>
        </row>
        <row r="356">
          <cell r="B356" t="str">
            <v>9210485</v>
          </cell>
          <cell r="E356">
            <v>1000</v>
          </cell>
        </row>
        <row r="357">
          <cell r="B357" t="str">
            <v>9210371</v>
          </cell>
          <cell r="E357">
            <v>200</v>
          </cell>
        </row>
        <row r="358">
          <cell r="B358" t="str">
            <v>9310645</v>
          </cell>
          <cell r="E358">
            <v>100</v>
          </cell>
        </row>
        <row r="359">
          <cell r="B359" t="str">
            <v>9202111</v>
          </cell>
          <cell r="E359">
            <v>25</v>
          </cell>
        </row>
        <row r="360">
          <cell r="B360" t="str">
            <v>9202111</v>
          </cell>
          <cell r="E360">
            <v>15</v>
          </cell>
        </row>
        <row r="361">
          <cell r="B361" t="str">
            <v>9209030</v>
          </cell>
          <cell r="E361">
            <v>50</v>
          </cell>
        </row>
        <row r="362">
          <cell r="B362" t="str">
            <v>9208036</v>
          </cell>
          <cell r="E362">
            <v>50000</v>
          </cell>
        </row>
        <row r="363">
          <cell r="B363" t="str">
            <v>9208037</v>
          </cell>
          <cell r="E363">
            <v>50000</v>
          </cell>
        </row>
        <row r="364">
          <cell r="B364" t="str">
            <v>9208010</v>
          </cell>
          <cell r="E364">
            <v>15000</v>
          </cell>
        </row>
        <row r="365">
          <cell r="B365" t="str">
            <v>9205040</v>
          </cell>
          <cell r="E365">
            <v>7000</v>
          </cell>
        </row>
        <row r="366">
          <cell r="B366" t="str">
            <v>9209099</v>
          </cell>
          <cell r="E366">
            <v>1196</v>
          </cell>
        </row>
        <row r="367">
          <cell r="B367" t="str">
            <v>9203062</v>
          </cell>
          <cell r="E367">
            <v>700</v>
          </cell>
        </row>
        <row r="368">
          <cell r="B368" t="str">
            <v>9311052</v>
          </cell>
          <cell r="E368">
            <v>10</v>
          </cell>
        </row>
        <row r="369">
          <cell r="B369" t="str">
            <v>9311053</v>
          </cell>
          <cell r="E369">
            <v>10</v>
          </cell>
        </row>
        <row r="370">
          <cell r="B370" t="str">
            <v>9311054</v>
          </cell>
          <cell r="E370">
            <v>60</v>
          </cell>
        </row>
        <row r="371">
          <cell r="B371" t="str">
            <v>9311055</v>
          </cell>
          <cell r="E371">
            <v>10</v>
          </cell>
        </row>
        <row r="372">
          <cell r="B372" t="str">
            <v>9311056</v>
          </cell>
          <cell r="E372">
            <v>8</v>
          </cell>
        </row>
        <row r="373">
          <cell r="B373" t="str">
            <v>9311057</v>
          </cell>
          <cell r="E373">
            <v>200</v>
          </cell>
        </row>
        <row r="374">
          <cell r="B374" t="str">
            <v>9311058</v>
          </cell>
          <cell r="E374">
            <v>20</v>
          </cell>
        </row>
        <row r="375">
          <cell r="B375" t="str">
            <v>9311060</v>
          </cell>
          <cell r="E375">
            <v>1</v>
          </cell>
        </row>
        <row r="376">
          <cell r="B376" t="str">
            <v>9311061</v>
          </cell>
          <cell r="E376">
            <v>1.5</v>
          </cell>
        </row>
        <row r="377">
          <cell r="B377" t="str">
            <v>9205035</v>
          </cell>
          <cell r="E377">
            <v>10000</v>
          </cell>
        </row>
        <row r="378">
          <cell r="B378" t="str">
            <v>9205013</v>
          </cell>
          <cell r="E378">
            <v>5000</v>
          </cell>
        </row>
        <row r="379">
          <cell r="B379" t="str">
            <v>9205036</v>
          </cell>
          <cell r="E379">
            <v>547</v>
          </cell>
        </row>
        <row r="380">
          <cell r="B380" t="str">
            <v>9205037</v>
          </cell>
          <cell r="E380">
            <v>359</v>
          </cell>
        </row>
        <row r="381">
          <cell r="B381" t="str">
            <v>9205038</v>
          </cell>
          <cell r="E381">
            <v>1</v>
          </cell>
        </row>
        <row r="382">
          <cell r="B382" t="str">
            <v>9206114</v>
          </cell>
          <cell r="E382">
            <v>1555</v>
          </cell>
        </row>
        <row r="383">
          <cell r="B383" t="str">
            <v>9206116</v>
          </cell>
          <cell r="E383">
            <v>2000</v>
          </cell>
        </row>
        <row r="384">
          <cell r="B384" t="str">
            <v>9206114</v>
          </cell>
          <cell r="E384">
            <v>5000</v>
          </cell>
        </row>
        <row r="385">
          <cell r="B385" t="str">
            <v>9206115</v>
          </cell>
          <cell r="E385">
            <v>3000</v>
          </cell>
        </row>
        <row r="386">
          <cell r="B386" t="str">
            <v>9206116</v>
          </cell>
          <cell r="E386">
            <v>2000</v>
          </cell>
        </row>
        <row r="387">
          <cell r="B387" t="str">
            <v>9205039</v>
          </cell>
          <cell r="E387">
            <v>4722</v>
          </cell>
        </row>
        <row r="388">
          <cell r="B388" t="str">
            <v>9205014</v>
          </cell>
          <cell r="E388">
            <v>5000</v>
          </cell>
        </row>
        <row r="389">
          <cell r="B389" t="str">
            <v>9205041</v>
          </cell>
          <cell r="E389">
            <v>1600</v>
          </cell>
        </row>
        <row r="390">
          <cell r="B390" t="str">
            <v>9205042</v>
          </cell>
          <cell r="E390">
            <v>1600</v>
          </cell>
        </row>
        <row r="391">
          <cell r="B391" t="str">
            <v>9205043</v>
          </cell>
          <cell r="E391">
            <v>5640</v>
          </cell>
        </row>
        <row r="392">
          <cell r="B392" t="str">
            <v>9205044</v>
          </cell>
          <cell r="E392">
            <v>67669</v>
          </cell>
        </row>
        <row r="393">
          <cell r="B393" t="str">
            <v>9205045</v>
          </cell>
          <cell r="E393">
            <v>15949</v>
          </cell>
        </row>
        <row r="394">
          <cell r="B394" t="str">
            <v>9205043</v>
          </cell>
          <cell r="E394">
            <v>67669</v>
          </cell>
        </row>
        <row r="395">
          <cell r="B395" t="str">
            <v>9205047</v>
          </cell>
          <cell r="E395">
            <v>67669</v>
          </cell>
        </row>
        <row r="396">
          <cell r="B396" t="str">
            <v>9205048</v>
          </cell>
          <cell r="E396">
            <v>67942</v>
          </cell>
        </row>
        <row r="397">
          <cell r="B397" t="str">
            <v>9205049</v>
          </cell>
          <cell r="E397">
            <v>67942</v>
          </cell>
        </row>
        <row r="398">
          <cell r="B398" t="str">
            <v>9207023</v>
          </cell>
          <cell r="E398">
            <v>10000</v>
          </cell>
        </row>
        <row r="399">
          <cell r="B399" t="str">
            <v>9205050</v>
          </cell>
          <cell r="E399">
            <v>90</v>
          </cell>
        </row>
        <row r="400">
          <cell r="B400" t="str">
            <v>9310624</v>
          </cell>
          <cell r="E400">
            <v>6701</v>
          </cell>
        </row>
        <row r="401">
          <cell r="B401" t="str">
            <v>9310641</v>
          </cell>
          <cell r="E401">
            <v>600</v>
          </cell>
        </row>
        <row r="402">
          <cell r="B402" t="str">
            <v>9208038</v>
          </cell>
          <cell r="E402">
            <v>530</v>
          </cell>
        </row>
        <row r="403">
          <cell r="B403" t="str">
            <v>9310627</v>
          </cell>
          <cell r="E403">
            <v>500</v>
          </cell>
        </row>
        <row r="404">
          <cell r="B404" t="str">
            <v>9207020</v>
          </cell>
          <cell r="E404">
            <v>10000</v>
          </cell>
        </row>
        <row r="405">
          <cell r="B405" t="str">
            <v>9207021</v>
          </cell>
          <cell r="E405">
            <v>5000</v>
          </cell>
        </row>
        <row r="406">
          <cell r="B406" t="str">
            <v>9205005</v>
          </cell>
          <cell r="E406">
            <v>100000</v>
          </cell>
        </row>
        <row r="407">
          <cell r="B407" t="str">
            <v>9205002</v>
          </cell>
          <cell r="E407">
            <v>10000</v>
          </cell>
        </row>
        <row r="408">
          <cell r="B408" t="str">
            <v>9208039</v>
          </cell>
          <cell r="E408">
            <v>1000</v>
          </cell>
        </row>
        <row r="409">
          <cell r="B409" t="str">
            <v>9207028</v>
          </cell>
          <cell r="E409">
            <v>10000</v>
          </cell>
        </row>
        <row r="410">
          <cell r="B410" t="str">
            <v>9207029</v>
          </cell>
          <cell r="E410">
            <v>10000</v>
          </cell>
        </row>
        <row r="411">
          <cell r="B411" t="str">
            <v>9205815</v>
          </cell>
          <cell r="E411">
            <v>5000</v>
          </cell>
        </row>
        <row r="412">
          <cell r="B412" t="str">
            <v>9205816</v>
          </cell>
          <cell r="E412">
            <v>5000</v>
          </cell>
        </row>
        <row r="413">
          <cell r="B413" t="str">
            <v>9205817</v>
          </cell>
          <cell r="E413">
            <v>20000</v>
          </cell>
        </row>
        <row r="414">
          <cell r="B414" t="str">
            <v>9205818</v>
          </cell>
          <cell r="E414">
            <v>10000</v>
          </cell>
        </row>
        <row r="415">
          <cell r="B415" t="str">
            <v>9205819</v>
          </cell>
          <cell r="E415">
            <v>20000</v>
          </cell>
        </row>
        <row r="416">
          <cell r="B416" t="str">
            <v>9205820</v>
          </cell>
          <cell r="E416">
            <v>20000</v>
          </cell>
        </row>
        <row r="417">
          <cell r="B417" t="str">
            <v>9205821</v>
          </cell>
          <cell r="E417">
            <v>1000</v>
          </cell>
        </row>
        <row r="418">
          <cell r="B418" t="str">
            <v>9205822</v>
          </cell>
          <cell r="E418">
            <v>1000</v>
          </cell>
        </row>
        <row r="419">
          <cell r="B419" t="str">
            <v>9210411</v>
          </cell>
          <cell r="E419">
            <v>2070.5</v>
          </cell>
        </row>
        <row r="420">
          <cell r="B420" t="str">
            <v>9208036</v>
          </cell>
          <cell r="E420">
            <v>10000</v>
          </cell>
        </row>
        <row r="421">
          <cell r="B421" t="str">
            <v>9208040</v>
          </cell>
          <cell r="E421">
            <v>9200</v>
          </cell>
        </row>
        <row r="422">
          <cell r="B422" t="str">
            <v>9208020</v>
          </cell>
          <cell r="E422">
            <v>10000</v>
          </cell>
        </row>
        <row r="423">
          <cell r="B423" t="str">
            <v>9209102</v>
          </cell>
          <cell r="E423">
            <v>50</v>
          </cell>
        </row>
        <row r="424">
          <cell r="B424" t="str">
            <v>9209103</v>
          </cell>
          <cell r="E424">
            <v>50</v>
          </cell>
        </row>
        <row r="425">
          <cell r="B425" t="str">
            <v>9205035</v>
          </cell>
          <cell r="E425">
            <v>30000</v>
          </cell>
        </row>
        <row r="426">
          <cell r="B426" t="str">
            <v>9207020</v>
          </cell>
          <cell r="E426">
            <v>30000</v>
          </cell>
        </row>
        <row r="427">
          <cell r="B427" t="str">
            <v>9207023</v>
          </cell>
          <cell r="E427">
            <v>30000</v>
          </cell>
        </row>
        <row r="428">
          <cell r="B428" t="str">
            <v>9208041</v>
          </cell>
          <cell r="E428">
            <v>3000</v>
          </cell>
        </row>
        <row r="429">
          <cell r="B429" t="str">
            <v>9205010</v>
          </cell>
          <cell r="E429">
            <v>10000</v>
          </cell>
        </row>
        <row r="430">
          <cell r="B430" t="str">
            <v>9205011</v>
          </cell>
          <cell r="E430">
            <v>10000</v>
          </cell>
        </row>
        <row r="431">
          <cell r="B431" t="str">
            <v>9210320</v>
          </cell>
          <cell r="E431">
            <v>100000</v>
          </cell>
        </row>
        <row r="432">
          <cell r="B432" t="str">
            <v>9203028</v>
          </cell>
          <cell r="E432">
            <v>1000</v>
          </cell>
        </row>
        <row r="433">
          <cell r="B433" t="str">
            <v>9210673</v>
          </cell>
          <cell r="E433">
            <v>100000</v>
          </cell>
        </row>
        <row r="434">
          <cell r="B434" t="str">
            <v>9311055</v>
          </cell>
          <cell r="E434">
            <v>1</v>
          </cell>
        </row>
        <row r="435">
          <cell r="B435" t="str">
            <v>9311062</v>
          </cell>
          <cell r="E435">
            <v>2</v>
          </cell>
        </row>
        <row r="436">
          <cell r="B436" t="str">
            <v>9311063</v>
          </cell>
          <cell r="E436">
            <v>3</v>
          </cell>
        </row>
        <row r="437">
          <cell r="B437" t="str">
            <v>9311064</v>
          </cell>
          <cell r="E437">
            <v>9</v>
          </cell>
        </row>
        <row r="438">
          <cell r="B438" t="str">
            <v>9205051</v>
          </cell>
          <cell r="E438">
            <v>3500</v>
          </cell>
        </row>
        <row r="439">
          <cell r="B439" t="str">
            <v>9203028</v>
          </cell>
          <cell r="E439">
            <v>66</v>
          </cell>
        </row>
        <row r="440">
          <cell r="B440" t="str">
            <v>9203062</v>
          </cell>
          <cell r="E440">
            <v>200</v>
          </cell>
        </row>
        <row r="441">
          <cell r="B441" t="str">
            <v>9203059</v>
          </cell>
          <cell r="E441">
            <v>30</v>
          </cell>
        </row>
        <row r="442">
          <cell r="B442" t="str">
            <v>9210371</v>
          </cell>
          <cell r="E442">
            <v>200</v>
          </cell>
        </row>
        <row r="443">
          <cell r="B443" t="str">
            <v>9202111</v>
          </cell>
          <cell r="E443">
            <v>15</v>
          </cell>
        </row>
        <row r="444">
          <cell r="B444" t="str">
            <v>9310660</v>
          </cell>
          <cell r="E444">
            <v>60</v>
          </cell>
        </row>
        <row r="445">
          <cell r="B445" t="str">
            <v>9311065</v>
          </cell>
          <cell r="E445">
            <v>260</v>
          </cell>
        </row>
        <row r="446">
          <cell r="B446" t="str">
            <v>9310677</v>
          </cell>
          <cell r="E446">
            <v>2.5</v>
          </cell>
        </row>
        <row r="447">
          <cell r="B447" t="str">
            <v>9310674</v>
          </cell>
          <cell r="E447">
            <v>2.5</v>
          </cell>
        </row>
        <row r="448">
          <cell r="B448" t="str">
            <v>9311066</v>
          </cell>
          <cell r="E448">
            <v>28216</v>
          </cell>
        </row>
        <row r="449">
          <cell r="B449" t="str">
            <v>9311067</v>
          </cell>
          <cell r="E449">
            <v>1789</v>
          </cell>
        </row>
        <row r="450">
          <cell r="B450" t="str">
            <v>9311068</v>
          </cell>
          <cell r="E450">
            <v>3300</v>
          </cell>
        </row>
        <row r="451">
          <cell r="B451" t="str">
            <v>9311069</v>
          </cell>
          <cell r="E451">
            <v>2500</v>
          </cell>
        </row>
        <row r="452">
          <cell r="B452" t="str">
            <v>9311069</v>
          </cell>
          <cell r="E452">
            <v>8000</v>
          </cell>
        </row>
        <row r="453">
          <cell r="B453" t="str">
            <v>9311073</v>
          </cell>
          <cell r="E453">
            <v>1000</v>
          </cell>
        </row>
        <row r="454">
          <cell r="B454" t="str">
            <v>9311072</v>
          </cell>
          <cell r="E454">
            <v>1000</v>
          </cell>
        </row>
        <row r="455">
          <cell r="B455" t="str">
            <v>9311096</v>
          </cell>
          <cell r="E455">
            <v>3265</v>
          </cell>
        </row>
        <row r="456">
          <cell r="B456" t="str">
            <v>9208036</v>
          </cell>
          <cell r="E456">
            <v>30000</v>
          </cell>
        </row>
        <row r="457">
          <cell r="B457" t="str">
            <v>9311075</v>
          </cell>
          <cell r="E457">
            <v>8000</v>
          </cell>
        </row>
        <row r="458">
          <cell r="B458" t="str">
            <v>9311076</v>
          </cell>
          <cell r="E458">
            <v>8000</v>
          </cell>
        </row>
        <row r="459">
          <cell r="B459" t="str">
            <v>9311077</v>
          </cell>
          <cell r="E459">
            <v>8000</v>
          </cell>
        </row>
        <row r="460">
          <cell r="B460" t="str">
            <v>9311078</v>
          </cell>
          <cell r="E460">
            <v>8000</v>
          </cell>
        </row>
        <row r="461">
          <cell r="B461" t="str">
            <v>9311079</v>
          </cell>
          <cell r="E461">
            <v>8000</v>
          </cell>
        </row>
        <row r="462">
          <cell r="B462" t="str">
            <v>9311080</v>
          </cell>
          <cell r="E462">
            <v>8000</v>
          </cell>
        </row>
        <row r="463">
          <cell r="B463" t="str">
            <v>9311081</v>
          </cell>
          <cell r="E463">
            <v>8000</v>
          </cell>
        </row>
        <row r="464">
          <cell r="B464" t="str">
            <v>9207020</v>
          </cell>
          <cell r="E464">
            <v>30000</v>
          </cell>
        </row>
        <row r="465">
          <cell r="B465" t="str">
            <v>9311082</v>
          </cell>
          <cell r="E465">
            <v>4000</v>
          </cell>
        </row>
        <row r="466">
          <cell r="B466" t="str">
            <v>9311083</v>
          </cell>
          <cell r="E466">
            <v>4000</v>
          </cell>
        </row>
        <row r="467">
          <cell r="B467" t="str">
            <v>9311085</v>
          </cell>
          <cell r="E467">
            <v>29000</v>
          </cell>
        </row>
        <row r="468">
          <cell r="B468" t="str">
            <v>9311086</v>
          </cell>
          <cell r="E468">
            <v>4000</v>
          </cell>
        </row>
        <row r="469">
          <cell r="B469" t="str">
            <v>9311087</v>
          </cell>
          <cell r="E469">
            <v>3870</v>
          </cell>
        </row>
        <row r="470">
          <cell r="B470" t="str">
            <v>9311088</v>
          </cell>
          <cell r="E470">
            <v>3600</v>
          </cell>
        </row>
        <row r="471">
          <cell r="B471" t="str">
            <v>9311089</v>
          </cell>
          <cell r="E471">
            <v>2000</v>
          </cell>
        </row>
        <row r="472">
          <cell r="B472" t="str">
            <v>9311090</v>
          </cell>
          <cell r="E472">
            <v>3000</v>
          </cell>
        </row>
        <row r="473">
          <cell r="B473" t="str">
            <v>9311091</v>
          </cell>
          <cell r="E473">
            <v>4000</v>
          </cell>
        </row>
        <row r="474">
          <cell r="B474" t="str">
            <v>9311092</v>
          </cell>
          <cell r="E474">
            <v>7</v>
          </cell>
        </row>
        <row r="475">
          <cell r="B475" t="str">
            <v>9311093</v>
          </cell>
          <cell r="E475">
            <v>332</v>
          </cell>
        </row>
        <row r="476">
          <cell r="B476" t="str">
            <v>9311094</v>
          </cell>
          <cell r="E476">
            <v>2244</v>
          </cell>
        </row>
        <row r="477">
          <cell r="B477" t="str">
            <v>9311095</v>
          </cell>
          <cell r="E477">
            <v>195</v>
          </cell>
        </row>
        <row r="478">
          <cell r="B478" t="str">
            <v>9311097</v>
          </cell>
          <cell r="E478">
            <v>170</v>
          </cell>
        </row>
        <row r="479">
          <cell r="B479" t="str">
            <v>9311098</v>
          </cell>
          <cell r="E479">
            <v>48800</v>
          </cell>
        </row>
        <row r="480">
          <cell r="B480" t="str">
            <v>9311099</v>
          </cell>
          <cell r="E480">
            <v>20100</v>
          </cell>
        </row>
        <row r="481">
          <cell r="B481" t="str">
            <v>93110700</v>
          </cell>
          <cell r="E481">
            <v>2700</v>
          </cell>
        </row>
        <row r="482">
          <cell r="B482" t="str">
            <v>93110701</v>
          </cell>
          <cell r="E482">
            <v>5400</v>
          </cell>
        </row>
        <row r="483">
          <cell r="B483" t="str">
            <v>93110702</v>
          </cell>
          <cell r="E483">
            <v>31320</v>
          </cell>
        </row>
        <row r="484">
          <cell r="B484" t="str">
            <v>93110703</v>
          </cell>
          <cell r="E484">
            <v>8300</v>
          </cell>
        </row>
        <row r="485">
          <cell r="B485" t="str">
            <v>93110704</v>
          </cell>
          <cell r="E485">
            <v>35</v>
          </cell>
        </row>
        <row r="486">
          <cell r="B486" t="str">
            <v>9311111</v>
          </cell>
          <cell r="E486">
            <v>10000</v>
          </cell>
        </row>
        <row r="487">
          <cell r="B487" t="str">
            <v>9205823</v>
          </cell>
          <cell r="E487">
            <v>5000</v>
          </cell>
        </row>
        <row r="488">
          <cell r="B488" t="str">
            <v>9208011</v>
          </cell>
          <cell r="E488">
            <v>5000</v>
          </cell>
        </row>
        <row r="489">
          <cell r="B489" t="str">
            <v>9206119</v>
          </cell>
          <cell r="E489">
            <v>390</v>
          </cell>
        </row>
        <row r="490">
          <cell r="B490" t="str">
            <v>9208036</v>
          </cell>
          <cell r="E490">
            <v>8500</v>
          </cell>
        </row>
        <row r="491">
          <cell r="B491" t="str">
            <v>9208036</v>
          </cell>
          <cell r="E491">
            <v>10000</v>
          </cell>
        </row>
        <row r="492">
          <cell r="B492" t="str">
            <v>9208036</v>
          </cell>
          <cell r="E492">
            <v>9500</v>
          </cell>
        </row>
        <row r="493">
          <cell r="B493" t="str">
            <v>9208036</v>
          </cell>
          <cell r="E493">
            <v>10000</v>
          </cell>
        </row>
        <row r="494">
          <cell r="B494" t="str">
            <v>9202624</v>
          </cell>
          <cell r="E494">
            <v>82.6</v>
          </cell>
        </row>
        <row r="495">
          <cell r="B495" t="str">
            <v>9202624</v>
          </cell>
          <cell r="E495">
            <v>525</v>
          </cell>
        </row>
        <row r="496">
          <cell r="B496" t="str">
            <v>9311112</v>
          </cell>
          <cell r="E496">
            <v>400</v>
          </cell>
        </row>
        <row r="497">
          <cell r="B497" t="str">
            <v>9210182</v>
          </cell>
          <cell r="E497">
            <v>2000</v>
          </cell>
        </row>
        <row r="498">
          <cell r="B498" t="str">
            <v>9202624</v>
          </cell>
          <cell r="E498">
            <v>80</v>
          </cell>
        </row>
        <row r="499">
          <cell r="B499" t="str">
            <v>9311113</v>
          </cell>
          <cell r="E499">
            <v>1000</v>
          </cell>
        </row>
        <row r="500">
          <cell r="B500" t="str">
            <v>9202111</v>
          </cell>
          <cell r="E500">
            <v>900</v>
          </cell>
        </row>
        <row r="501">
          <cell r="B501" t="str">
            <v>9310657</v>
          </cell>
          <cell r="E501">
            <v>30</v>
          </cell>
        </row>
        <row r="502">
          <cell r="B502" t="str">
            <v>9209030</v>
          </cell>
          <cell r="E502">
            <v>40</v>
          </cell>
        </row>
        <row r="503">
          <cell r="B503" t="str">
            <v>9311114</v>
          </cell>
          <cell r="E503">
            <v>100</v>
          </cell>
        </row>
        <row r="504">
          <cell r="B504" t="str">
            <v>9311115</v>
          </cell>
          <cell r="E504">
            <v>32</v>
          </cell>
        </row>
        <row r="505">
          <cell r="B505" t="str">
            <v>9311116</v>
          </cell>
          <cell r="E505">
            <v>153</v>
          </cell>
        </row>
        <row r="506">
          <cell r="B506" t="str">
            <v>9311117</v>
          </cell>
          <cell r="E506">
            <v>30</v>
          </cell>
        </row>
        <row r="507">
          <cell r="B507" t="str">
            <v>9311118</v>
          </cell>
          <cell r="E507">
            <v>520</v>
          </cell>
        </row>
        <row r="508">
          <cell r="B508" t="str">
            <v>9311119</v>
          </cell>
          <cell r="E508">
            <v>700</v>
          </cell>
        </row>
        <row r="509">
          <cell r="B509" t="str">
            <v>9311120</v>
          </cell>
          <cell r="E509">
            <v>300</v>
          </cell>
        </row>
        <row r="510">
          <cell r="B510" t="str">
            <v>9311121</v>
          </cell>
          <cell r="E510">
            <v>1800</v>
          </cell>
        </row>
        <row r="511">
          <cell r="B511" t="str">
            <v>9311122</v>
          </cell>
          <cell r="E511">
            <v>5</v>
          </cell>
        </row>
        <row r="512">
          <cell r="B512" t="str">
            <v>9311123</v>
          </cell>
          <cell r="E512">
            <v>5</v>
          </cell>
        </row>
        <row r="513">
          <cell r="B513" t="str">
            <v>9311124</v>
          </cell>
          <cell r="E513">
            <v>20</v>
          </cell>
        </row>
        <row r="514">
          <cell r="B514" t="str">
            <v>9311125</v>
          </cell>
          <cell r="E514">
            <v>30</v>
          </cell>
        </row>
        <row r="515">
          <cell r="B515" t="str">
            <v>9311126</v>
          </cell>
          <cell r="E515">
            <v>880</v>
          </cell>
        </row>
        <row r="516">
          <cell r="B516" t="str">
            <v>9311127</v>
          </cell>
          <cell r="E516">
            <v>400</v>
          </cell>
        </row>
        <row r="517">
          <cell r="B517" t="str">
            <v>9311128</v>
          </cell>
          <cell r="E517">
            <v>400</v>
          </cell>
        </row>
        <row r="518">
          <cell r="B518" t="str">
            <v>9311129</v>
          </cell>
          <cell r="E518">
            <v>200</v>
          </cell>
        </row>
        <row r="519">
          <cell r="B519" t="str">
            <v>9311129</v>
          </cell>
          <cell r="E519">
            <v>320</v>
          </cell>
        </row>
        <row r="520">
          <cell r="B520" t="str">
            <v>9311130</v>
          </cell>
          <cell r="E520">
            <v>19000</v>
          </cell>
        </row>
        <row r="521">
          <cell r="B521" t="str">
            <v>9311131</v>
          </cell>
          <cell r="E521">
            <v>150</v>
          </cell>
        </row>
        <row r="522">
          <cell r="B522" t="str">
            <v>9311132</v>
          </cell>
          <cell r="E522">
            <v>1</v>
          </cell>
        </row>
        <row r="523">
          <cell r="B523" t="str">
            <v>93111123</v>
          </cell>
          <cell r="E523">
            <v>150</v>
          </cell>
        </row>
        <row r="524">
          <cell r="B524" t="str">
            <v>9310623</v>
          </cell>
          <cell r="E524">
            <v>2250</v>
          </cell>
        </row>
        <row r="525">
          <cell r="B525" t="str">
            <v>9311066</v>
          </cell>
          <cell r="E525">
            <v>3000</v>
          </cell>
        </row>
        <row r="526">
          <cell r="B526" t="str">
            <v>9311134</v>
          </cell>
          <cell r="E526">
            <v>3714</v>
          </cell>
        </row>
        <row r="527">
          <cell r="B527" t="str">
            <v>9311134</v>
          </cell>
          <cell r="E527">
            <v>3800</v>
          </cell>
        </row>
        <row r="528">
          <cell r="B528" t="str">
            <v>9311135</v>
          </cell>
          <cell r="E528">
            <v>2000</v>
          </cell>
        </row>
        <row r="529">
          <cell r="B529" t="str">
            <v>9311135</v>
          </cell>
          <cell r="E529">
            <v>2200</v>
          </cell>
        </row>
        <row r="530">
          <cell r="B530" t="str">
            <v>9205050</v>
          </cell>
          <cell r="E530">
            <v>10</v>
          </cell>
        </row>
        <row r="531">
          <cell r="B531" t="str">
            <v>9311137</v>
          </cell>
          <cell r="E531">
            <v>300</v>
          </cell>
        </row>
        <row r="532">
          <cell r="B532" t="str">
            <v>9211132</v>
          </cell>
          <cell r="E532">
            <v>500</v>
          </cell>
        </row>
        <row r="533">
          <cell r="B533" t="str">
            <v>9311136</v>
          </cell>
          <cell r="E533">
            <v>300</v>
          </cell>
        </row>
        <row r="534">
          <cell r="B534" t="str">
            <v>9311138</v>
          </cell>
          <cell r="E534">
            <v>200</v>
          </cell>
        </row>
        <row r="535">
          <cell r="B535" t="str">
            <v>9208036</v>
          </cell>
          <cell r="E535">
            <v>30000</v>
          </cell>
        </row>
        <row r="536">
          <cell r="B536" t="str">
            <v>9208036</v>
          </cell>
          <cell r="E536">
            <v>60000</v>
          </cell>
        </row>
        <row r="537">
          <cell r="B537" t="str">
            <v>9203062</v>
          </cell>
          <cell r="E537">
            <v>140</v>
          </cell>
        </row>
        <row r="538">
          <cell r="B538" t="str">
            <v>9209030</v>
          </cell>
          <cell r="E538">
            <v>20</v>
          </cell>
        </row>
        <row r="539">
          <cell r="B539" t="str">
            <v>9203059</v>
          </cell>
          <cell r="E539">
            <v>125</v>
          </cell>
        </row>
        <row r="540">
          <cell r="B540" t="str">
            <v>9203044</v>
          </cell>
          <cell r="E540">
            <v>25000</v>
          </cell>
        </row>
        <row r="541">
          <cell r="B541" t="str">
            <v>9311139</v>
          </cell>
          <cell r="E541">
            <v>2</v>
          </cell>
        </row>
        <row r="542">
          <cell r="B542" t="str">
            <v>9310652</v>
          </cell>
          <cell r="E542">
            <v>480</v>
          </cell>
        </row>
        <row r="543">
          <cell r="B543" t="str">
            <v>9203028</v>
          </cell>
          <cell r="E543">
            <v>1008</v>
          </cell>
        </row>
        <row r="544">
          <cell r="B544" t="str">
            <v>9311140</v>
          </cell>
          <cell r="E544">
            <v>10000</v>
          </cell>
        </row>
        <row r="545">
          <cell r="B545" t="str">
            <v>9311115</v>
          </cell>
          <cell r="E545">
            <v>18</v>
          </cell>
        </row>
        <row r="546">
          <cell r="B546" t="str">
            <v>9202624</v>
          </cell>
          <cell r="E546">
            <v>100</v>
          </cell>
        </row>
        <row r="547">
          <cell r="B547" t="str">
            <v>9311139</v>
          </cell>
          <cell r="E547">
            <v>10</v>
          </cell>
        </row>
        <row r="548">
          <cell r="B548" t="str">
            <v>9311141</v>
          </cell>
          <cell r="E548">
            <v>200</v>
          </cell>
        </row>
        <row r="549">
          <cell r="B549" t="str">
            <v>9203062</v>
          </cell>
          <cell r="E549">
            <v>700</v>
          </cell>
        </row>
        <row r="550">
          <cell r="B550" t="str">
            <v>9202624</v>
          </cell>
          <cell r="E550">
            <v>291</v>
          </cell>
        </row>
        <row r="551">
          <cell r="B551" t="str">
            <v>9209102</v>
          </cell>
          <cell r="E551">
            <v>50</v>
          </cell>
        </row>
        <row r="552">
          <cell r="B552" t="str">
            <v>9210411</v>
          </cell>
          <cell r="E552">
            <v>831.6</v>
          </cell>
        </row>
        <row r="553">
          <cell r="B553" t="str">
            <v>9311144</v>
          </cell>
          <cell r="E553">
            <v>219</v>
          </cell>
        </row>
        <row r="554">
          <cell r="B554" t="str">
            <v>9311142</v>
          </cell>
          <cell r="E554">
            <v>60</v>
          </cell>
        </row>
        <row r="555">
          <cell r="B555" t="str">
            <v>9311143</v>
          </cell>
          <cell r="E555">
            <v>325</v>
          </cell>
        </row>
        <row r="556">
          <cell r="B556" t="str">
            <v>9311145</v>
          </cell>
          <cell r="E556">
            <v>1</v>
          </cell>
        </row>
        <row r="557">
          <cell r="B557" t="str">
            <v>9207014</v>
          </cell>
          <cell r="E557">
            <v>116.75</v>
          </cell>
        </row>
        <row r="558">
          <cell r="B558" t="str">
            <v>9311146</v>
          </cell>
          <cell r="E558">
            <v>450</v>
          </cell>
        </row>
        <row r="559">
          <cell r="B559" t="str">
            <v>9311146</v>
          </cell>
          <cell r="E559">
            <v>993</v>
          </cell>
        </row>
        <row r="560">
          <cell r="B560" t="str">
            <v>9311184</v>
          </cell>
          <cell r="E560">
            <v>100</v>
          </cell>
        </row>
        <row r="561">
          <cell r="B561" t="str">
            <v>9311177</v>
          </cell>
          <cell r="E561">
            <v>8</v>
          </cell>
        </row>
        <row r="562">
          <cell r="B562" t="str">
            <v>9311184</v>
          </cell>
          <cell r="E562">
            <v>40</v>
          </cell>
        </row>
        <row r="563">
          <cell r="B563" t="str">
            <v>9311179</v>
          </cell>
          <cell r="E563">
            <v>50</v>
          </cell>
        </row>
        <row r="564">
          <cell r="B564" t="str">
            <v>9311176</v>
          </cell>
          <cell r="E564">
            <v>90</v>
          </cell>
        </row>
        <row r="565">
          <cell r="B565" t="str">
            <v>9311178</v>
          </cell>
          <cell r="E565">
            <v>50</v>
          </cell>
        </row>
        <row r="566">
          <cell r="B566" t="str">
            <v>9311180</v>
          </cell>
          <cell r="E566">
            <v>2</v>
          </cell>
        </row>
        <row r="567">
          <cell r="B567" t="str">
            <v>9311181</v>
          </cell>
          <cell r="E567">
            <v>12</v>
          </cell>
        </row>
        <row r="568">
          <cell r="B568" t="str">
            <v>9311182</v>
          </cell>
          <cell r="E568">
            <v>2</v>
          </cell>
        </row>
        <row r="569">
          <cell r="B569" t="str">
            <v>9208036</v>
          </cell>
          <cell r="E569">
            <v>10000</v>
          </cell>
        </row>
        <row r="570">
          <cell r="B570" t="str">
            <v>9311113</v>
          </cell>
          <cell r="E570">
            <v>300</v>
          </cell>
        </row>
        <row r="571">
          <cell r="B571" t="str">
            <v>9202735</v>
          </cell>
          <cell r="E571">
            <v>1</v>
          </cell>
        </row>
        <row r="572">
          <cell r="B572" t="str">
            <v>9202735</v>
          </cell>
          <cell r="E572">
            <v>2.25</v>
          </cell>
        </row>
        <row r="573">
          <cell r="B573" t="str">
            <v>9202735</v>
          </cell>
          <cell r="E573">
            <v>7.44</v>
          </cell>
        </row>
        <row r="574">
          <cell r="B574" t="str">
            <v>9202737</v>
          </cell>
          <cell r="E574">
            <v>0.54</v>
          </cell>
        </row>
        <row r="575">
          <cell r="B575" t="str">
            <v>9311139</v>
          </cell>
          <cell r="E575">
            <v>30</v>
          </cell>
        </row>
        <row r="576">
          <cell r="B576" t="str">
            <v>9203044</v>
          </cell>
          <cell r="E576">
            <v>100000</v>
          </cell>
        </row>
        <row r="577">
          <cell r="B577" t="str">
            <v>9311147</v>
          </cell>
          <cell r="E577">
            <v>10</v>
          </cell>
        </row>
        <row r="578">
          <cell r="B578" t="str">
            <v>9311115</v>
          </cell>
          <cell r="E578">
            <v>8</v>
          </cell>
        </row>
        <row r="579">
          <cell r="B579" t="str">
            <v>9311148</v>
          </cell>
          <cell r="E579">
            <v>5</v>
          </cell>
        </row>
        <row r="580">
          <cell r="B580" t="str">
            <v>9311149</v>
          </cell>
          <cell r="E580">
            <v>57.6</v>
          </cell>
        </row>
        <row r="581">
          <cell r="B581" t="str">
            <v>9311151</v>
          </cell>
          <cell r="E581">
            <v>22</v>
          </cell>
        </row>
        <row r="582">
          <cell r="B582" t="str">
            <v>9311150</v>
          </cell>
          <cell r="E582">
            <v>6</v>
          </cell>
        </row>
        <row r="583">
          <cell r="B583" t="str">
            <v>9202624</v>
          </cell>
          <cell r="E583">
            <v>200</v>
          </cell>
        </row>
        <row r="584">
          <cell r="B584" t="str">
            <v>9202624</v>
          </cell>
          <cell r="E584">
            <v>2410.4</v>
          </cell>
        </row>
        <row r="585">
          <cell r="B585" t="str">
            <v>9311152</v>
          </cell>
          <cell r="E585">
            <v>30</v>
          </cell>
        </row>
        <row r="586">
          <cell r="B586" t="str">
            <v>9311153</v>
          </cell>
          <cell r="E586">
            <v>348</v>
          </cell>
        </row>
        <row r="587">
          <cell r="B587" t="str">
            <v>9311173</v>
          </cell>
          <cell r="E587">
            <v>230</v>
          </cell>
        </row>
        <row r="588">
          <cell r="B588" t="str">
            <v>9311160</v>
          </cell>
          <cell r="E588">
            <v>122</v>
          </cell>
        </row>
        <row r="589">
          <cell r="B589" t="str">
            <v>9311166</v>
          </cell>
          <cell r="E589">
            <v>17.2</v>
          </cell>
        </row>
        <row r="590">
          <cell r="B590" t="str">
            <v>9311157</v>
          </cell>
          <cell r="E590">
            <v>8.6</v>
          </cell>
        </row>
        <row r="591">
          <cell r="B591" t="str">
            <v>9311164</v>
          </cell>
          <cell r="E591">
            <v>19</v>
          </cell>
        </row>
        <row r="592">
          <cell r="B592" t="str">
            <v>9311167</v>
          </cell>
          <cell r="E592">
            <v>32.200000000000003</v>
          </cell>
        </row>
        <row r="593">
          <cell r="B593" t="str">
            <v>9311174</v>
          </cell>
          <cell r="E593">
            <v>360</v>
          </cell>
        </row>
        <row r="594">
          <cell r="B594" t="str">
            <v>9311155</v>
          </cell>
          <cell r="E594">
            <v>1</v>
          </cell>
        </row>
        <row r="595">
          <cell r="B595" t="str">
            <v>9311175</v>
          </cell>
          <cell r="E595">
            <v>20</v>
          </cell>
        </row>
        <row r="596">
          <cell r="B596" t="str">
            <v>9311166</v>
          </cell>
          <cell r="E596">
            <v>29.6</v>
          </cell>
        </row>
        <row r="597">
          <cell r="B597" t="str">
            <v>9311162</v>
          </cell>
          <cell r="E597">
            <v>67.5</v>
          </cell>
        </row>
        <row r="598">
          <cell r="B598" t="str">
            <v>9311165</v>
          </cell>
          <cell r="E598">
            <v>11</v>
          </cell>
        </row>
        <row r="599">
          <cell r="B599" t="str">
            <v>9311159</v>
          </cell>
          <cell r="E599">
            <v>59</v>
          </cell>
        </row>
        <row r="600">
          <cell r="B600" t="str">
            <v>9311163</v>
          </cell>
          <cell r="E600">
            <v>92</v>
          </cell>
        </row>
        <row r="601">
          <cell r="B601" t="str">
            <v>9311170</v>
          </cell>
          <cell r="E601">
            <v>32.200000000000003</v>
          </cell>
        </row>
        <row r="602">
          <cell r="B602" t="str">
            <v>9311171</v>
          </cell>
          <cell r="E602">
            <v>56.6</v>
          </cell>
        </row>
        <row r="603">
          <cell r="B603" t="str">
            <v>9311154</v>
          </cell>
          <cell r="E603">
            <v>4.3</v>
          </cell>
        </row>
        <row r="604">
          <cell r="B604" t="str">
            <v>9311169</v>
          </cell>
          <cell r="E604">
            <v>20</v>
          </cell>
        </row>
        <row r="605">
          <cell r="B605" t="str">
            <v>9311158</v>
          </cell>
          <cell r="E605">
            <v>22</v>
          </cell>
        </row>
        <row r="606">
          <cell r="B606" t="str">
            <v>9311173</v>
          </cell>
          <cell r="E606">
            <v>200</v>
          </cell>
        </row>
        <row r="607">
          <cell r="B607" t="str">
            <v>9311168</v>
          </cell>
          <cell r="E607">
            <v>25.8</v>
          </cell>
        </row>
        <row r="608">
          <cell r="B608" t="str">
            <v>9311161</v>
          </cell>
          <cell r="E608">
            <v>1</v>
          </cell>
        </row>
        <row r="609">
          <cell r="B609" t="str">
            <v>9311139</v>
          </cell>
          <cell r="E609">
            <v>50</v>
          </cell>
        </row>
        <row r="610">
          <cell r="B610" t="str">
            <v>9311172</v>
          </cell>
          <cell r="E610">
            <v>100</v>
          </cell>
        </row>
        <row r="611">
          <cell r="B611" t="str">
            <v>9311187</v>
          </cell>
          <cell r="E611">
            <v>1000</v>
          </cell>
        </row>
        <row r="612">
          <cell r="B612" t="str">
            <v>9311128</v>
          </cell>
          <cell r="E612">
            <v>80</v>
          </cell>
        </row>
        <row r="613">
          <cell r="B613" t="str">
            <v>9311125</v>
          </cell>
          <cell r="E613">
            <v>13</v>
          </cell>
        </row>
        <row r="614">
          <cell r="B614" t="str">
            <v>9311188</v>
          </cell>
          <cell r="E614">
            <v>790</v>
          </cell>
        </row>
        <row r="615">
          <cell r="B615" t="str">
            <v>9210485</v>
          </cell>
          <cell r="E615">
            <v>500</v>
          </cell>
        </row>
        <row r="616">
          <cell r="B616" t="str">
            <v>9210462</v>
          </cell>
          <cell r="E616">
            <v>1500</v>
          </cell>
        </row>
        <row r="617">
          <cell r="B617" t="str">
            <v>9210371</v>
          </cell>
          <cell r="E617">
            <v>200</v>
          </cell>
        </row>
        <row r="618">
          <cell r="B618" t="str">
            <v>9202624</v>
          </cell>
          <cell r="E618">
            <v>194</v>
          </cell>
        </row>
        <row r="619">
          <cell r="B619" t="str">
            <v>9203071</v>
          </cell>
          <cell r="E619">
            <v>1020</v>
          </cell>
        </row>
        <row r="620">
          <cell r="B620" t="str">
            <v>9311099</v>
          </cell>
          <cell r="E620">
            <v>800</v>
          </cell>
        </row>
        <row r="621">
          <cell r="B621" t="str">
            <v>9311193</v>
          </cell>
          <cell r="E621">
            <v>40</v>
          </cell>
        </row>
        <row r="622">
          <cell r="B622" t="str">
            <v>9311189</v>
          </cell>
          <cell r="E622">
            <v>48</v>
          </cell>
        </row>
        <row r="623">
          <cell r="B623" t="str">
            <v>9311190</v>
          </cell>
          <cell r="E623">
            <v>151</v>
          </cell>
        </row>
        <row r="624">
          <cell r="B624" t="str">
            <v>9311191</v>
          </cell>
          <cell r="E624">
            <v>139</v>
          </cell>
        </row>
        <row r="625">
          <cell r="B625" t="str">
            <v>93110702</v>
          </cell>
          <cell r="E625">
            <v>300</v>
          </cell>
        </row>
        <row r="626">
          <cell r="B626" t="str">
            <v>9311206</v>
          </cell>
          <cell r="E626">
            <v>3420</v>
          </cell>
        </row>
        <row r="627">
          <cell r="B627" t="str">
            <v>9311204</v>
          </cell>
          <cell r="E627">
            <v>240</v>
          </cell>
        </row>
        <row r="628">
          <cell r="B628" t="str">
            <v>9311205</v>
          </cell>
          <cell r="E628">
            <v>12</v>
          </cell>
        </row>
        <row r="629">
          <cell r="B629" t="str">
            <v>9311209</v>
          </cell>
          <cell r="E629">
            <v>50</v>
          </cell>
        </row>
        <row r="630">
          <cell r="B630" t="str">
            <v>9311207</v>
          </cell>
          <cell r="E630">
            <v>4</v>
          </cell>
        </row>
        <row r="631">
          <cell r="B631" t="str">
            <v>9311208</v>
          </cell>
          <cell r="E631">
            <v>3</v>
          </cell>
        </row>
        <row r="632">
          <cell r="B632" t="str">
            <v>9205820</v>
          </cell>
          <cell r="E632">
            <v>9700</v>
          </cell>
        </row>
        <row r="633">
          <cell r="B633" t="str">
            <v>9207020</v>
          </cell>
          <cell r="E633">
            <v>30000</v>
          </cell>
        </row>
        <row r="634">
          <cell r="B634" t="str">
            <v>9208036</v>
          </cell>
          <cell r="E634">
            <v>46500</v>
          </cell>
        </row>
        <row r="635">
          <cell r="B635" t="str">
            <v>9311169</v>
          </cell>
          <cell r="E635">
            <v>300</v>
          </cell>
        </row>
        <row r="636">
          <cell r="B636" t="str">
            <v>9311165</v>
          </cell>
          <cell r="E636">
            <v>150</v>
          </cell>
        </row>
        <row r="637">
          <cell r="B637" t="str">
            <v>9207014</v>
          </cell>
          <cell r="E637">
            <v>5000</v>
          </cell>
        </row>
        <row r="638">
          <cell r="B638" t="str">
            <v>9206119</v>
          </cell>
          <cell r="E638">
            <v>400</v>
          </cell>
        </row>
        <row r="639">
          <cell r="B639" t="str">
            <v>9208036</v>
          </cell>
          <cell r="E639">
            <v>340</v>
          </cell>
        </row>
        <row r="640">
          <cell r="B640" t="str">
            <v>9208036</v>
          </cell>
          <cell r="E640">
            <v>30000</v>
          </cell>
        </row>
        <row r="641">
          <cell r="B641" t="str">
            <v>9208036</v>
          </cell>
          <cell r="E641">
            <v>20000</v>
          </cell>
        </row>
        <row r="642">
          <cell r="B642" t="str">
            <v>9311196</v>
          </cell>
          <cell r="E642">
            <v>0</v>
          </cell>
        </row>
        <row r="643">
          <cell r="B643" t="str">
            <v>9311158</v>
          </cell>
          <cell r="E643">
            <v>0</v>
          </cell>
        </row>
        <row r="644">
          <cell r="B644" t="str">
            <v>9311170</v>
          </cell>
          <cell r="E644">
            <v>0</v>
          </cell>
        </row>
        <row r="645">
          <cell r="B645" t="str">
            <v>9311195</v>
          </cell>
          <cell r="E645">
            <v>0</v>
          </cell>
        </row>
        <row r="646">
          <cell r="B646" t="str">
            <v>9210482</v>
          </cell>
          <cell r="E646">
            <v>0</v>
          </cell>
        </row>
        <row r="647">
          <cell r="B647" t="str">
            <v>9311173</v>
          </cell>
          <cell r="E647">
            <v>0</v>
          </cell>
        </row>
        <row r="648">
          <cell r="B648" t="str">
            <v>9311197</v>
          </cell>
          <cell r="E648">
            <v>428.25</v>
          </cell>
        </row>
        <row r="649">
          <cell r="B649" t="str">
            <v>9311142</v>
          </cell>
          <cell r="E649">
            <v>477.7</v>
          </cell>
        </row>
        <row r="650">
          <cell r="B650" t="str">
            <v>9311169</v>
          </cell>
          <cell r="E650">
            <v>0</v>
          </cell>
        </row>
        <row r="651">
          <cell r="B651" t="str">
            <v>9207020</v>
          </cell>
          <cell r="E651">
            <v>60000</v>
          </cell>
        </row>
        <row r="652">
          <cell r="B652" t="str">
            <v>9208036</v>
          </cell>
          <cell r="E652">
            <v>9500</v>
          </cell>
        </row>
        <row r="653">
          <cell r="B653" t="str">
            <v>9311200</v>
          </cell>
          <cell r="E653">
            <v>2.5</v>
          </cell>
        </row>
        <row r="654">
          <cell r="B654" t="str">
            <v>9311200</v>
          </cell>
          <cell r="E654">
            <v>2.5</v>
          </cell>
        </row>
        <row r="655">
          <cell r="B655" t="str">
            <v>9210136</v>
          </cell>
          <cell r="E655">
            <v>570</v>
          </cell>
        </row>
        <row r="656">
          <cell r="B656" t="str">
            <v>9210136</v>
          </cell>
          <cell r="E656">
            <v>100</v>
          </cell>
        </row>
        <row r="657">
          <cell r="B657" t="str">
            <v>9208036</v>
          </cell>
          <cell r="E657">
            <v>4000</v>
          </cell>
        </row>
        <row r="658">
          <cell r="B658" t="str">
            <v>9210356</v>
          </cell>
          <cell r="E658">
            <v>50</v>
          </cell>
        </row>
        <row r="659">
          <cell r="B659" t="str">
            <v>9311139</v>
          </cell>
          <cell r="E659">
            <v>4</v>
          </cell>
        </row>
        <row r="660">
          <cell r="B660" t="str">
            <v>9205817</v>
          </cell>
          <cell r="E660">
            <v>10000</v>
          </cell>
        </row>
        <row r="661">
          <cell r="B661" t="str">
            <v>9205818</v>
          </cell>
          <cell r="E661">
            <v>10000</v>
          </cell>
        </row>
        <row r="662">
          <cell r="B662" t="str">
            <v>9311187</v>
          </cell>
          <cell r="E662">
            <v>2400</v>
          </cell>
        </row>
        <row r="663">
          <cell r="B663" t="str">
            <v>9311202</v>
          </cell>
          <cell r="E663">
            <v>4</v>
          </cell>
        </row>
        <row r="664">
          <cell r="B664" t="str">
            <v>9210127</v>
          </cell>
          <cell r="E664">
            <v>30</v>
          </cell>
        </row>
        <row r="665">
          <cell r="B665" t="str">
            <v>9311201</v>
          </cell>
          <cell r="E665">
            <v>2</v>
          </cell>
        </row>
        <row r="666">
          <cell r="B666" t="str">
            <v>9311181</v>
          </cell>
          <cell r="E666">
            <v>4</v>
          </cell>
        </row>
        <row r="667">
          <cell r="B667" t="str">
            <v>9205013</v>
          </cell>
          <cell r="E667">
            <v>60</v>
          </cell>
        </row>
        <row r="668">
          <cell r="B668" t="str">
            <v>9210673</v>
          </cell>
          <cell r="E668">
            <v>1100</v>
          </cell>
        </row>
        <row r="669">
          <cell r="B669" t="str">
            <v>9207021</v>
          </cell>
          <cell r="E669">
            <v>60</v>
          </cell>
        </row>
        <row r="670">
          <cell r="B670" t="str">
            <v>9210320</v>
          </cell>
          <cell r="E670">
            <v>2799</v>
          </cell>
        </row>
        <row r="671">
          <cell r="B671" t="str">
            <v>9310693</v>
          </cell>
          <cell r="E671">
            <v>7</v>
          </cell>
        </row>
        <row r="672">
          <cell r="B672" t="str">
            <v>9311201</v>
          </cell>
          <cell r="E672">
            <v>4</v>
          </cell>
        </row>
        <row r="673">
          <cell r="B673" t="str">
            <v>9311203</v>
          </cell>
          <cell r="E673">
            <v>5</v>
          </cell>
        </row>
        <row r="674">
          <cell r="B674" t="str">
            <v>9205018</v>
          </cell>
          <cell r="E674">
            <v>69</v>
          </cell>
        </row>
        <row r="675">
          <cell r="B675" t="str">
            <v>9210482</v>
          </cell>
          <cell r="E675">
            <v>140</v>
          </cell>
        </row>
        <row r="676">
          <cell r="B676" t="str">
            <v>9311195</v>
          </cell>
          <cell r="E676">
            <v>483</v>
          </cell>
        </row>
        <row r="677">
          <cell r="B677" t="str">
            <v>9311196</v>
          </cell>
          <cell r="E677">
            <v>379.5</v>
          </cell>
        </row>
        <row r="678">
          <cell r="B678" t="str">
            <v>9311170</v>
          </cell>
          <cell r="E678">
            <v>239</v>
          </cell>
        </row>
        <row r="679">
          <cell r="B679" t="str">
            <v>9311169</v>
          </cell>
          <cell r="E679">
            <v>269</v>
          </cell>
        </row>
        <row r="680">
          <cell r="B680" t="str">
            <v>9311173</v>
          </cell>
          <cell r="E680">
            <v>130</v>
          </cell>
        </row>
        <row r="681">
          <cell r="B681" t="str">
            <v>9311158</v>
          </cell>
          <cell r="E681">
            <v>654.20000000000005</v>
          </cell>
        </row>
        <row r="682">
          <cell r="B682" t="str">
            <v>9311194</v>
          </cell>
          <cell r="E682">
            <v>200</v>
          </cell>
        </row>
        <row r="683">
          <cell r="B683" t="str">
            <v>9311173</v>
          </cell>
          <cell r="E683">
            <v>504.3</v>
          </cell>
        </row>
        <row r="684">
          <cell r="B684" t="str">
            <v>9311178</v>
          </cell>
          <cell r="E684">
            <v>900</v>
          </cell>
        </row>
        <row r="685">
          <cell r="B685" t="str">
            <v>9203046</v>
          </cell>
          <cell r="E685">
            <v>3000</v>
          </cell>
        </row>
        <row r="686">
          <cell r="B686" t="str">
            <v>9205002</v>
          </cell>
          <cell r="E686">
            <v>5113</v>
          </cell>
        </row>
      </sheetData>
      <sheetData sheetId="9">
        <row r="2">
          <cell r="C2" t="str">
            <v>9210231</v>
          </cell>
          <cell r="F2">
            <v>80</v>
          </cell>
        </row>
        <row r="3">
          <cell r="C3" t="str">
            <v>9210228</v>
          </cell>
          <cell r="F3">
            <v>20</v>
          </cell>
        </row>
        <row r="4">
          <cell r="C4" t="str">
            <v>9210162</v>
          </cell>
          <cell r="F4">
            <v>85</v>
          </cell>
        </row>
        <row r="5">
          <cell r="C5" t="str">
            <v>9210601</v>
          </cell>
          <cell r="F5">
            <v>20</v>
          </cell>
        </row>
        <row r="6">
          <cell r="C6" t="str">
            <v>9210615</v>
          </cell>
          <cell r="F6">
            <v>150</v>
          </cell>
        </row>
        <row r="7">
          <cell r="C7" t="str">
            <v>9210660</v>
          </cell>
          <cell r="F7">
            <v>61</v>
          </cell>
        </row>
        <row r="8">
          <cell r="C8" t="str">
            <v>9210666</v>
          </cell>
          <cell r="F8">
            <v>282</v>
          </cell>
        </row>
        <row r="9">
          <cell r="C9" t="str">
            <v>9210702</v>
          </cell>
          <cell r="F9">
            <v>1</v>
          </cell>
        </row>
        <row r="10">
          <cell r="C10" t="str">
            <v>9202723</v>
          </cell>
          <cell r="F10">
            <v>5</v>
          </cell>
        </row>
        <row r="11">
          <cell r="C11" t="str">
            <v>9202737</v>
          </cell>
          <cell r="F11">
            <v>8.5</v>
          </cell>
        </row>
        <row r="12">
          <cell r="C12" t="str">
            <v>9207011</v>
          </cell>
          <cell r="F12">
            <v>40</v>
          </cell>
        </row>
        <row r="13">
          <cell r="C13" t="str">
            <v>9208030</v>
          </cell>
          <cell r="F13">
            <v>200</v>
          </cell>
        </row>
        <row r="14">
          <cell r="C14" t="str">
            <v>9205002</v>
          </cell>
          <cell r="F14">
            <v>20000</v>
          </cell>
        </row>
        <row r="15">
          <cell r="C15" t="str">
            <v>9210442</v>
          </cell>
          <cell r="F15">
            <v>124</v>
          </cell>
        </row>
        <row r="16">
          <cell r="C16" t="str">
            <v>9210673</v>
          </cell>
          <cell r="F16">
            <v>40000</v>
          </cell>
        </row>
        <row r="17">
          <cell r="C17" t="str">
            <v>9207014</v>
          </cell>
          <cell r="F17">
            <v>475</v>
          </cell>
        </row>
        <row r="18">
          <cell r="C18" t="str">
            <v>9208030</v>
          </cell>
          <cell r="F18">
            <v>270</v>
          </cell>
        </row>
        <row r="19">
          <cell r="C19" t="str">
            <v>9210442</v>
          </cell>
          <cell r="F19">
            <v>170</v>
          </cell>
        </row>
        <row r="20">
          <cell r="C20" t="str">
            <v>9210660</v>
          </cell>
          <cell r="F20">
            <v>75</v>
          </cell>
        </row>
        <row r="21">
          <cell r="C21" t="str">
            <v>9210637</v>
          </cell>
          <cell r="F21">
            <v>48</v>
          </cell>
        </row>
        <row r="22">
          <cell r="C22" t="str">
            <v>9210703</v>
          </cell>
          <cell r="F22">
            <v>200</v>
          </cell>
        </row>
        <row r="23">
          <cell r="C23" t="str">
            <v>9210454</v>
          </cell>
          <cell r="F23">
            <v>400</v>
          </cell>
        </row>
        <row r="24">
          <cell r="C24" t="str">
            <v>9210442</v>
          </cell>
          <cell r="F24">
            <v>400</v>
          </cell>
        </row>
        <row r="25">
          <cell r="C25" t="str">
            <v>9210637</v>
          </cell>
          <cell r="F25">
            <v>350</v>
          </cell>
        </row>
        <row r="26">
          <cell r="C26" t="str">
            <v>9209029</v>
          </cell>
          <cell r="F26">
            <v>150</v>
          </cell>
        </row>
        <row r="27">
          <cell r="C27" t="str">
            <v>9210704</v>
          </cell>
          <cell r="F27">
            <v>12</v>
          </cell>
        </row>
        <row r="28">
          <cell r="C28" t="str">
            <v>9210704</v>
          </cell>
          <cell r="F28">
            <v>8</v>
          </cell>
        </row>
        <row r="29">
          <cell r="C29" t="str">
            <v>9210706</v>
          </cell>
          <cell r="F29">
            <v>16</v>
          </cell>
        </row>
        <row r="30">
          <cell r="C30" t="str">
            <v>9210706</v>
          </cell>
          <cell r="F30">
            <v>16</v>
          </cell>
        </row>
        <row r="31">
          <cell r="C31" t="str">
            <v>9210228</v>
          </cell>
          <cell r="F31">
            <v>6</v>
          </cell>
        </row>
        <row r="32">
          <cell r="C32" t="str">
            <v>9210352</v>
          </cell>
          <cell r="F32">
            <v>30</v>
          </cell>
        </row>
        <row r="33">
          <cell r="C33" t="str">
            <v>9210512</v>
          </cell>
          <cell r="F33">
            <v>15</v>
          </cell>
        </row>
        <row r="34">
          <cell r="C34" t="str">
            <v>9210472</v>
          </cell>
          <cell r="F34">
            <v>93</v>
          </cell>
        </row>
        <row r="35">
          <cell r="C35" t="str">
            <v>9202740</v>
          </cell>
          <cell r="F35">
            <v>15.36</v>
          </cell>
        </row>
        <row r="36">
          <cell r="C36" t="str">
            <v>9210208</v>
          </cell>
          <cell r="F36">
            <v>740</v>
          </cell>
        </row>
        <row r="37">
          <cell r="C37" t="str">
            <v>9210707</v>
          </cell>
          <cell r="F37">
            <v>11000</v>
          </cell>
        </row>
        <row r="38">
          <cell r="C38" t="str">
            <v>9210442</v>
          </cell>
          <cell r="F38">
            <v>60</v>
          </cell>
        </row>
        <row r="39">
          <cell r="C39" t="str">
            <v>9210442</v>
          </cell>
          <cell r="F39">
            <v>7</v>
          </cell>
        </row>
        <row r="40">
          <cell r="C40" t="str">
            <v>9203037</v>
          </cell>
          <cell r="F40">
            <v>50000</v>
          </cell>
        </row>
        <row r="41">
          <cell r="C41" t="str">
            <v>9206119</v>
          </cell>
          <cell r="F41">
            <v>3000</v>
          </cell>
        </row>
        <row r="42">
          <cell r="C42" t="str">
            <v>9208029</v>
          </cell>
          <cell r="F42">
            <v>15620</v>
          </cell>
        </row>
        <row r="43">
          <cell r="C43" t="str">
            <v>9208029</v>
          </cell>
          <cell r="F43">
            <v>1700</v>
          </cell>
        </row>
        <row r="44">
          <cell r="C44" t="str">
            <v>9210229</v>
          </cell>
          <cell r="F44">
            <v>200</v>
          </cell>
        </row>
        <row r="45">
          <cell r="C45" t="str">
            <v>9210165</v>
          </cell>
          <cell r="F45">
            <v>200</v>
          </cell>
        </row>
        <row r="46">
          <cell r="C46" t="str">
            <v>9210166</v>
          </cell>
          <cell r="F46">
            <v>200</v>
          </cell>
        </row>
        <row r="47">
          <cell r="C47" t="str">
            <v>9210079</v>
          </cell>
          <cell r="F47">
            <v>60</v>
          </cell>
        </row>
        <row r="48">
          <cell r="C48" t="str">
            <v>9209097</v>
          </cell>
          <cell r="F48">
            <v>200</v>
          </cell>
        </row>
        <row r="49">
          <cell r="C49" t="str">
            <v>9210113</v>
          </cell>
          <cell r="F49">
            <v>120</v>
          </cell>
        </row>
        <row r="50">
          <cell r="C50" t="str">
            <v>9210480</v>
          </cell>
          <cell r="F50">
            <v>1301</v>
          </cell>
        </row>
        <row r="51">
          <cell r="C51" t="str">
            <v>9210495</v>
          </cell>
          <cell r="F51">
            <v>2</v>
          </cell>
        </row>
        <row r="52">
          <cell r="C52" t="str">
            <v>9210522</v>
          </cell>
          <cell r="F52">
            <v>2154.4</v>
          </cell>
        </row>
        <row r="53">
          <cell r="C53" t="str">
            <v>9210523</v>
          </cell>
          <cell r="F53">
            <v>2138.9</v>
          </cell>
        </row>
        <row r="54">
          <cell r="C54" t="str">
            <v>9210520</v>
          </cell>
          <cell r="F54">
            <v>4438</v>
          </cell>
        </row>
        <row r="55">
          <cell r="C55" t="str">
            <v>9210694</v>
          </cell>
          <cell r="F55">
            <v>1</v>
          </cell>
        </row>
        <row r="56">
          <cell r="C56" t="str">
            <v>9210694</v>
          </cell>
          <cell r="F56">
            <v>1</v>
          </cell>
        </row>
        <row r="57">
          <cell r="C57" t="str">
            <v>9310557</v>
          </cell>
          <cell r="F57">
            <v>2</v>
          </cell>
        </row>
        <row r="58">
          <cell r="C58" t="str">
            <v>9310557</v>
          </cell>
          <cell r="F58">
            <v>1</v>
          </cell>
        </row>
        <row r="59">
          <cell r="C59" t="str">
            <v>9210492</v>
          </cell>
          <cell r="F59">
            <v>30</v>
          </cell>
        </row>
        <row r="60">
          <cell r="C60" t="str">
            <v>93102119</v>
          </cell>
          <cell r="F60">
            <v>4</v>
          </cell>
        </row>
        <row r="61">
          <cell r="C61" t="str">
            <v>9210346</v>
          </cell>
          <cell r="F61">
            <v>400</v>
          </cell>
        </row>
        <row r="62">
          <cell r="C62" t="str">
            <v>9202111</v>
          </cell>
          <cell r="F62">
            <v>25</v>
          </cell>
        </row>
        <row r="63">
          <cell r="C63" t="str">
            <v>9210231</v>
          </cell>
          <cell r="F63">
            <v>56</v>
          </cell>
        </row>
        <row r="64">
          <cell r="C64" t="str">
            <v>9210235</v>
          </cell>
          <cell r="F64">
            <v>24</v>
          </cell>
        </row>
        <row r="65">
          <cell r="C65" t="str">
            <v>9210229</v>
          </cell>
          <cell r="F65">
            <v>9</v>
          </cell>
        </row>
        <row r="66">
          <cell r="C66" t="str">
            <v>93102118</v>
          </cell>
          <cell r="F66">
            <v>1</v>
          </cell>
        </row>
        <row r="67">
          <cell r="C67" t="str">
            <v>9208035</v>
          </cell>
          <cell r="F67">
            <v>87500</v>
          </cell>
        </row>
        <row r="68">
          <cell r="C68" t="str">
            <v>9203028</v>
          </cell>
          <cell r="F68">
            <v>1500</v>
          </cell>
        </row>
        <row r="69">
          <cell r="C69" t="str">
            <v>9210442</v>
          </cell>
          <cell r="F69">
            <v>145</v>
          </cell>
        </row>
        <row r="70">
          <cell r="C70" t="str">
            <v>9210660</v>
          </cell>
          <cell r="F70">
            <v>16</v>
          </cell>
        </row>
        <row r="71">
          <cell r="C71" t="str">
            <v>9210689</v>
          </cell>
          <cell r="F71">
            <v>2000</v>
          </cell>
        </row>
        <row r="72">
          <cell r="C72" t="str">
            <v>9208016</v>
          </cell>
          <cell r="F72">
            <v>20000</v>
          </cell>
        </row>
        <row r="73">
          <cell r="C73" t="str">
            <v>9207023</v>
          </cell>
          <cell r="F73">
            <v>50000</v>
          </cell>
        </row>
        <row r="74">
          <cell r="C74" t="str">
            <v>9207020</v>
          </cell>
          <cell r="F74">
            <v>50000</v>
          </cell>
        </row>
        <row r="75">
          <cell r="C75" t="str">
            <v>9203036</v>
          </cell>
          <cell r="F75">
            <v>100</v>
          </cell>
        </row>
        <row r="76">
          <cell r="C76" t="str">
            <v>9203036</v>
          </cell>
          <cell r="F76">
            <v>100</v>
          </cell>
        </row>
        <row r="77">
          <cell r="C77" t="str">
            <v>9203048</v>
          </cell>
          <cell r="F77">
            <v>20</v>
          </cell>
        </row>
        <row r="78">
          <cell r="C78" t="str">
            <v>9203030</v>
          </cell>
          <cell r="F78">
            <v>200</v>
          </cell>
        </row>
        <row r="79">
          <cell r="C79" t="str">
            <v>9210094</v>
          </cell>
          <cell r="F79">
            <v>100</v>
          </cell>
        </row>
        <row r="80">
          <cell r="C80" t="str">
            <v>9207027</v>
          </cell>
          <cell r="F80">
            <v>21100</v>
          </cell>
        </row>
        <row r="81">
          <cell r="C81" t="str">
            <v>9209103</v>
          </cell>
          <cell r="F81">
            <v>220</v>
          </cell>
        </row>
        <row r="82">
          <cell r="C82" t="str">
            <v>9203029</v>
          </cell>
          <cell r="F82">
            <v>6000</v>
          </cell>
        </row>
        <row r="83">
          <cell r="C83" t="str">
            <v>9202735</v>
          </cell>
          <cell r="F83">
            <v>50</v>
          </cell>
        </row>
        <row r="84">
          <cell r="C84" t="str">
            <v>9210656</v>
          </cell>
          <cell r="F84">
            <v>5250</v>
          </cell>
        </row>
        <row r="85">
          <cell r="C85" t="str">
            <v>9210060</v>
          </cell>
          <cell r="F85">
            <v>128</v>
          </cell>
        </row>
        <row r="86">
          <cell r="C86" t="str">
            <v>9210060</v>
          </cell>
          <cell r="F86">
            <v>52</v>
          </cell>
        </row>
        <row r="87">
          <cell r="C87" t="str">
            <v>9210235</v>
          </cell>
          <cell r="F87">
            <v>2065</v>
          </cell>
        </row>
        <row r="88">
          <cell r="C88" t="str">
            <v>9210179</v>
          </cell>
          <cell r="F88">
            <v>5648</v>
          </cell>
        </row>
        <row r="89">
          <cell r="C89" t="str">
            <v>9210208</v>
          </cell>
          <cell r="F89">
            <v>7267</v>
          </cell>
        </row>
        <row r="90">
          <cell r="C90" t="str">
            <v>9210208</v>
          </cell>
          <cell r="F90">
            <v>7267</v>
          </cell>
        </row>
        <row r="91">
          <cell r="C91" t="str">
            <v>9210656</v>
          </cell>
          <cell r="F91">
            <v>6502</v>
          </cell>
        </row>
        <row r="92">
          <cell r="C92" t="str">
            <v>9210162</v>
          </cell>
          <cell r="F92">
            <v>15</v>
          </cell>
        </row>
        <row r="93">
          <cell r="C93" t="str">
            <v>9210309</v>
          </cell>
          <cell r="F93">
            <v>21</v>
          </cell>
        </row>
        <row r="94">
          <cell r="C94" t="str">
            <v>9210601</v>
          </cell>
          <cell r="F94">
            <v>10</v>
          </cell>
        </row>
        <row r="95">
          <cell r="C95" t="str">
            <v>9209052</v>
          </cell>
          <cell r="F95">
            <v>5</v>
          </cell>
        </row>
        <row r="96">
          <cell r="C96" t="str">
            <v>9210708</v>
          </cell>
          <cell r="F96">
            <v>32</v>
          </cell>
        </row>
        <row r="97">
          <cell r="C97" t="str">
            <v>9210073</v>
          </cell>
          <cell r="F97">
            <v>476</v>
          </cell>
        </row>
        <row r="98">
          <cell r="C98" t="str">
            <v>9205002</v>
          </cell>
          <cell r="F98">
            <v>25000</v>
          </cell>
        </row>
        <row r="99">
          <cell r="C99" t="str">
            <v>9210442</v>
          </cell>
          <cell r="F99">
            <v>420</v>
          </cell>
        </row>
        <row r="100">
          <cell r="C100" t="str">
            <v>9210442</v>
          </cell>
          <cell r="F100">
            <v>208</v>
          </cell>
        </row>
        <row r="101">
          <cell r="C101" t="str">
            <v>9210637</v>
          </cell>
          <cell r="F101">
            <v>50</v>
          </cell>
        </row>
        <row r="102">
          <cell r="C102" t="str">
            <v>93102113</v>
          </cell>
          <cell r="F102">
            <v>51</v>
          </cell>
        </row>
        <row r="103">
          <cell r="C103" t="str">
            <v>9209028</v>
          </cell>
          <cell r="F103">
            <v>180</v>
          </cell>
        </row>
        <row r="104">
          <cell r="C104" t="str">
            <v>9210709</v>
          </cell>
          <cell r="F104">
            <v>10000</v>
          </cell>
        </row>
        <row r="105">
          <cell r="C105" t="str">
            <v>9210442</v>
          </cell>
          <cell r="F105">
            <v>400</v>
          </cell>
        </row>
        <row r="106">
          <cell r="C106" t="str">
            <v>93102113</v>
          </cell>
          <cell r="F106">
            <v>90</v>
          </cell>
        </row>
        <row r="107">
          <cell r="C107" t="str">
            <v>9210198</v>
          </cell>
          <cell r="F107">
            <v>600</v>
          </cell>
        </row>
        <row r="108">
          <cell r="C108" t="str">
            <v>9206004</v>
          </cell>
          <cell r="F108">
            <v>5000</v>
          </cell>
        </row>
        <row r="109">
          <cell r="C109" t="str">
            <v>9210234</v>
          </cell>
          <cell r="F109">
            <v>239.17</v>
          </cell>
        </row>
        <row r="110">
          <cell r="C110" t="str">
            <v>9210164</v>
          </cell>
          <cell r="F110">
            <v>1300</v>
          </cell>
        </row>
        <row r="111">
          <cell r="C111" t="str">
            <v>9210177</v>
          </cell>
          <cell r="F111">
            <v>10</v>
          </cell>
        </row>
        <row r="112">
          <cell r="C112" t="str">
            <v>9210228</v>
          </cell>
          <cell r="F112">
            <v>6</v>
          </cell>
        </row>
        <row r="113">
          <cell r="C113" t="str">
            <v>9210234</v>
          </cell>
          <cell r="F113">
            <v>227</v>
          </cell>
        </row>
        <row r="114">
          <cell r="C114" t="str">
            <v>9202111</v>
          </cell>
          <cell r="F114">
            <v>68</v>
          </cell>
        </row>
        <row r="115">
          <cell r="C115" t="str">
            <v>9210702</v>
          </cell>
          <cell r="F115">
            <v>1</v>
          </cell>
        </row>
        <row r="116">
          <cell r="C116" t="str">
            <v>9210446</v>
          </cell>
          <cell r="F116">
            <v>2</v>
          </cell>
        </row>
        <row r="117">
          <cell r="C117" t="str">
            <v>9210453</v>
          </cell>
          <cell r="F117">
            <v>3</v>
          </cell>
        </row>
        <row r="118">
          <cell r="C118" t="str">
            <v>9210460</v>
          </cell>
          <cell r="F118">
            <v>568</v>
          </cell>
        </row>
        <row r="119">
          <cell r="C119" t="str">
            <v>9210204</v>
          </cell>
          <cell r="F119">
            <v>5000</v>
          </cell>
        </row>
        <row r="120">
          <cell r="C120" t="str">
            <v>9207014</v>
          </cell>
          <cell r="F120">
            <v>2000</v>
          </cell>
        </row>
        <row r="121">
          <cell r="C121" t="str">
            <v>9210427</v>
          </cell>
          <cell r="F121">
            <v>2</v>
          </cell>
        </row>
        <row r="122">
          <cell r="C122" t="str">
            <v>9210059</v>
          </cell>
          <cell r="F122">
            <v>10</v>
          </cell>
        </row>
        <row r="123">
          <cell r="C123" t="str">
            <v>9202737</v>
          </cell>
          <cell r="F123">
            <v>10</v>
          </cell>
        </row>
        <row r="124">
          <cell r="C124" t="str">
            <v>9209104</v>
          </cell>
          <cell r="F124">
            <v>17</v>
          </cell>
        </row>
        <row r="125">
          <cell r="C125" t="str">
            <v>9310546</v>
          </cell>
          <cell r="F125">
            <v>5</v>
          </cell>
        </row>
        <row r="126">
          <cell r="C126" t="str">
            <v>9209104</v>
          </cell>
          <cell r="F126">
            <v>40</v>
          </cell>
        </row>
        <row r="127">
          <cell r="C127" t="str">
            <v>9310546</v>
          </cell>
          <cell r="F127">
            <v>210</v>
          </cell>
        </row>
        <row r="128">
          <cell r="C128" t="str">
            <v>93102113</v>
          </cell>
          <cell r="F128">
            <v>88</v>
          </cell>
        </row>
        <row r="129">
          <cell r="C129" t="str">
            <v>9201717</v>
          </cell>
          <cell r="F129">
            <v>500</v>
          </cell>
        </row>
        <row r="130">
          <cell r="C130" t="str">
            <v>93102113</v>
          </cell>
          <cell r="F130">
            <v>50</v>
          </cell>
        </row>
        <row r="131">
          <cell r="C131" t="str">
            <v>9210339</v>
          </cell>
          <cell r="F131">
            <v>100</v>
          </cell>
        </row>
        <row r="132">
          <cell r="C132" t="str">
            <v>9210339</v>
          </cell>
          <cell r="F132">
            <v>50</v>
          </cell>
        </row>
        <row r="133">
          <cell r="C133" t="str">
            <v>9310546</v>
          </cell>
          <cell r="F133">
            <v>126</v>
          </cell>
        </row>
        <row r="134">
          <cell r="C134" t="str">
            <v>9210138</v>
          </cell>
          <cell r="F134">
            <v>4</v>
          </cell>
        </row>
        <row r="135">
          <cell r="C135" t="str">
            <v>93102113</v>
          </cell>
          <cell r="F135">
            <v>100</v>
          </cell>
        </row>
        <row r="136">
          <cell r="C136" t="str">
            <v>9205034</v>
          </cell>
          <cell r="F136">
            <v>47690</v>
          </cell>
        </row>
        <row r="137">
          <cell r="C137" t="str">
            <v>9205005</v>
          </cell>
          <cell r="F137">
            <v>152310</v>
          </cell>
        </row>
        <row r="138">
          <cell r="C138" t="str">
            <v>9203009</v>
          </cell>
          <cell r="F138">
            <v>15</v>
          </cell>
        </row>
        <row r="139">
          <cell r="C139" t="str">
            <v>9209102</v>
          </cell>
          <cell r="F139">
            <v>60</v>
          </cell>
        </row>
        <row r="140">
          <cell r="C140" t="str">
            <v>9210673</v>
          </cell>
          <cell r="F140">
            <v>100000</v>
          </cell>
        </row>
        <row r="141">
          <cell r="C141" t="str">
            <v>9210320</v>
          </cell>
          <cell r="F141">
            <v>100000</v>
          </cell>
        </row>
        <row r="142">
          <cell r="C142" t="str">
            <v>9201729</v>
          </cell>
          <cell r="F142">
            <v>10000</v>
          </cell>
        </row>
        <row r="143">
          <cell r="C143" t="str">
            <v>9201728</v>
          </cell>
          <cell r="F143">
            <v>15000</v>
          </cell>
        </row>
        <row r="144">
          <cell r="C144" t="str">
            <v>9202624</v>
          </cell>
          <cell r="F144">
            <v>7597.5</v>
          </cell>
        </row>
        <row r="145">
          <cell r="C145" t="str">
            <v>9206114</v>
          </cell>
          <cell r="F145">
            <v>6000</v>
          </cell>
        </row>
        <row r="146">
          <cell r="C146" t="str">
            <v>9210203</v>
          </cell>
          <cell r="F146">
            <v>1225</v>
          </cell>
        </row>
        <row r="147">
          <cell r="C147" t="str">
            <v>9210203</v>
          </cell>
          <cell r="F147">
            <v>1</v>
          </cell>
        </row>
        <row r="148">
          <cell r="C148" t="str">
            <v>9208020</v>
          </cell>
          <cell r="F148">
            <v>11000</v>
          </cell>
        </row>
        <row r="149">
          <cell r="C149" t="str">
            <v>9208019</v>
          </cell>
          <cell r="F149">
            <v>20000</v>
          </cell>
        </row>
        <row r="150">
          <cell r="C150" t="str">
            <v>9210627</v>
          </cell>
          <cell r="F150">
            <v>12</v>
          </cell>
        </row>
        <row r="151">
          <cell r="C151" t="str">
            <v>9210628</v>
          </cell>
          <cell r="F151">
            <v>30</v>
          </cell>
        </row>
        <row r="152">
          <cell r="C152" t="str">
            <v>9208036</v>
          </cell>
          <cell r="F152">
            <v>100000</v>
          </cell>
        </row>
        <row r="153">
          <cell r="C153" t="str">
            <v>9210208</v>
          </cell>
          <cell r="F153">
            <v>3500</v>
          </cell>
        </row>
        <row r="154">
          <cell r="C154" t="str">
            <v>9210208</v>
          </cell>
          <cell r="F154">
            <v>3500</v>
          </cell>
        </row>
        <row r="155">
          <cell r="C155" t="str">
            <v>9210210</v>
          </cell>
          <cell r="F155">
            <v>3350</v>
          </cell>
        </row>
        <row r="156">
          <cell r="C156" t="str">
            <v>9210241</v>
          </cell>
          <cell r="F156">
            <v>3000</v>
          </cell>
        </row>
        <row r="157">
          <cell r="C157" t="str">
            <v>9210113</v>
          </cell>
          <cell r="F157">
            <v>7</v>
          </cell>
        </row>
        <row r="158">
          <cell r="C158" t="str">
            <v>9210656</v>
          </cell>
          <cell r="F158">
            <v>3</v>
          </cell>
        </row>
        <row r="159">
          <cell r="C159" t="str">
            <v>9210113</v>
          </cell>
          <cell r="F159">
            <v>20</v>
          </cell>
        </row>
        <row r="160">
          <cell r="C160" t="str">
            <v>9210207</v>
          </cell>
          <cell r="F160">
            <v>1450</v>
          </cell>
        </row>
        <row r="161">
          <cell r="C161" t="str">
            <v>9210208</v>
          </cell>
          <cell r="F161">
            <v>1000</v>
          </cell>
        </row>
        <row r="162">
          <cell r="C162" t="str">
            <v>9202737</v>
          </cell>
          <cell r="F162">
            <v>96</v>
          </cell>
        </row>
        <row r="163">
          <cell r="C163" t="str">
            <v>9210198</v>
          </cell>
          <cell r="F163">
            <v>1260</v>
          </cell>
        </row>
        <row r="164">
          <cell r="C164" t="str">
            <v>9210198</v>
          </cell>
          <cell r="F164">
            <v>480</v>
          </cell>
        </row>
        <row r="165">
          <cell r="C165" t="str">
            <v>9210710</v>
          </cell>
          <cell r="F165">
            <v>40</v>
          </cell>
        </row>
        <row r="166">
          <cell r="C166" t="str">
            <v>9210198</v>
          </cell>
          <cell r="F166">
            <v>1260</v>
          </cell>
        </row>
        <row r="167">
          <cell r="C167" t="str">
            <v>9210198</v>
          </cell>
          <cell r="F167">
            <v>480</v>
          </cell>
        </row>
        <row r="168">
          <cell r="C168" t="str">
            <v>9210442</v>
          </cell>
          <cell r="F168">
            <v>40</v>
          </cell>
        </row>
        <row r="169">
          <cell r="C169" t="str">
            <v>9210208</v>
          </cell>
          <cell r="F169">
            <v>2000</v>
          </cell>
        </row>
        <row r="170">
          <cell r="C170" t="str">
            <v>9210656</v>
          </cell>
          <cell r="F170">
            <v>840</v>
          </cell>
        </row>
        <row r="171">
          <cell r="C171" t="str">
            <v>9210208</v>
          </cell>
          <cell r="F171">
            <v>5500</v>
          </cell>
        </row>
        <row r="172">
          <cell r="C172" t="str">
            <v>9210267</v>
          </cell>
          <cell r="F172">
            <v>5774</v>
          </cell>
        </row>
        <row r="173">
          <cell r="C173" t="str">
            <v>9210398</v>
          </cell>
          <cell r="F173">
            <v>11548</v>
          </cell>
        </row>
        <row r="174">
          <cell r="C174" t="str">
            <v>9210205</v>
          </cell>
          <cell r="F174">
            <v>5774</v>
          </cell>
        </row>
        <row r="175">
          <cell r="C175" t="str">
            <v>9210259</v>
          </cell>
          <cell r="F175">
            <v>882</v>
          </cell>
        </row>
        <row r="176">
          <cell r="C176" t="str">
            <v>9210208</v>
          </cell>
          <cell r="F176">
            <v>882</v>
          </cell>
        </row>
        <row r="177">
          <cell r="C177" t="str">
            <v>9210267</v>
          </cell>
          <cell r="F177">
            <v>882</v>
          </cell>
        </row>
        <row r="178">
          <cell r="C178" t="str">
            <v>9210398</v>
          </cell>
          <cell r="F178">
            <v>882</v>
          </cell>
        </row>
        <row r="179">
          <cell r="C179" t="str">
            <v>9203044</v>
          </cell>
          <cell r="F179">
            <v>200000</v>
          </cell>
        </row>
        <row r="180">
          <cell r="C180" t="str">
            <v>9210197</v>
          </cell>
          <cell r="F180">
            <v>20000</v>
          </cell>
        </row>
        <row r="181">
          <cell r="C181" t="str">
            <v>9210711</v>
          </cell>
          <cell r="F181">
            <v>4</v>
          </cell>
        </row>
        <row r="182">
          <cell r="C182" t="str">
            <v>9201606</v>
          </cell>
          <cell r="F182">
            <v>1000</v>
          </cell>
        </row>
        <row r="183">
          <cell r="C183" t="str">
            <v>93102113</v>
          </cell>
          <cell r="F183">
            <v>48</v>
          </cell>
        </row>
        <row r="184">
          <cell r="C184" t="str">
            <v>9210103</v>
          </cell>
          <cell r="F184">
            <v>1</v>
          </cell>
        </row>
        <row r="185">
          <cell r="C185" t="str">
            <v>9210228</v>
          </cell>
          <cell r="F185">
            <v>2</v>
          </cell>
        </row>
        <row r="186">
          <cell r="C186" t="str">
            <v>9202111</v>
          </cell>
          <cell r="F186">
            <v>20</v>
          </cell>
        </row>
        <row r="187">
          <cell r="C187" t="str">
            <v>9210229</v>
          </cell>
          <cell r="F187">
            <v>3</v>
          </cell>
        </row>
        <row r="188">
          <cell r="C188" t="str">
            <v>9210229</v>
          </cell>
          <cell r="F188">
            <v>6</v>
          </cell>
        </row>
        <row r="189">
          <cell r="C189" t="str">
            <v>9210229</v>
          </cell>
          <cell r="F189">
            <v>6</v>
          </cell>
        </row>
        <row r="190">
          <cell r="C190" t="str">
            <v>9310547</v>
          </cell>
          <cell r="F190">
            <v>24</v>
          </cell>
        </row>
        <row r="191">
          <cell r="C191" t="str">
            <v>9210449</v>
          </cell>
          <cell r="F191">
            <v>12</v>
          </cell>
        </row>
        <row r="192">
          <cell r="C192" t="str">
            <v>9210481</v>
          </cell>
          <cell r="F192">
            <v>500</v>
          </cell>
        </row>
        <row r="193">
          <cell r="C193" t="str">
            <v>9210480</v>
          </cell>
          <cell r="F193">
            <v>333.34</v>
          </cell>
        </row>
        <row r="194">
          <cell r="C194" t="str">
            <v>9210197</v>
          </cell>
          <cell r="F194">
            <v>20000</v>
          </cell>
        </row>
        <row r="195">
          <cell r="C195" t="str">
            <v>9201606</v>
          </cell>
          <cell r="F195">
            <v>1000</v>
          </cell>
        </row>
        <row r="196">
          <cell r="C196" t="str">
            <v>9210711</v>
          </cell>
          <cell r="F196">
            <v>4</v>
          </cell>
        </row>
        <row r="197">
          <cell r="C197" t="str">
            <v>9210293</v>
          </cell>
          <cell r="F197">
            <v>6000</v>
          </cell>
        </row>
        <row r="198">
          <cell r="C198" t="str">
            <v>9201729</v>
          </cell>
          <cell r="F198">
            <v>59500</v>
          </cell>
        </row>
        <row r="199">
          <cell r="C199" t="str">
            <v>9201729</v>
          </cell>
          <cell r="F199">
            <v>98000</v>
          </cell>
        </row>
        <row r="200">
          <cell r="C200" t="str">
            <v>9201739</v>
          </cell>
          <cell r="F200">
            <v>5600</v>
          </cell>
        </row>
        <row r="201">
          <cell r="C201" t="str">
            <v>9201739</v>
          </cell>
          <cell r="F201">
            <v>11400</v>
          </cell>
        </row>
        <row r="202">
          <cell r="C202" t="str">
            <v>9201740</v>
          </cell>
          <cell r="F202">
            <v>50000</v>
          </cell>
        </row>
        <row r="203">
          <cell r="C203" t="str">
            <v>9201740</v>
          </cell>
          <cell r="F203">
            <v>50000</v>
          </cell>
        </row>
        <row r="204">
          <cell r="C204" t="str">
            <v>9210525</v>
          </cell>
          <cell r="F204">
            <v>1</v>
          </cell>
        </row>
        <row r="205">
          <cell r="C205" t="str">
            <v>9210182</v>
          </cell>
          <cell r="F205">
            <v>3932</v>
          </cell>
        </row>
        <row r="206">
          <cell r="C206" t="str">
            <v>9210208</v>
          </cell>
          <cell r="F206">
            <v>3860</v>
          </cell>
        </row>
        <row r="207">
          <cell r="C207" t="str">
            <v>9210208</v>
          </cell>
          <cell r="F207">
            <v>272</v>
          </cell>
        </row>
        <row r="208">
          <cell r="C208" t="str">
            <v>9210179</v>
          </cell>
          <cell r="F208">
            <v>3860</v>
          </cell>
        </row>
        <row r="209">
          <cell r="C209" t="str">
            <v>9210179</v>
          </cell>
          <cell r="F209">
            <v>1280</v>
          </cell>
        </row>
        <row r="210">
          <cell r="C210" t="str">
            <v>9210182</v>
          </cell>
          <cell r="F210">
            <v>1208</v>
          </cell>
        </row>
        <row r="211">
          <cell r="C211" t="str">
            <v>9202624</v>
          </cell>
          <cell r="F211">
            <v>2.0299999999999998</v>
          </cell>
        </row>
        <row r="212">
          <cell r="C212" t="str">
            <v>9210481</v>
          </cell>
          <cell r="F212">
            <v>300</v>
          </cell>
        </row>
        <row r="213">
          <cell r="C213" t="str">
            <v>9210480</v>
          </cell>
          <cell r="F213">
            <v>350</v>
          </cell>
        </row>
        <row r="214">
          <cell r="C214" t="str">
            <v>9210489</v>
          </cell>
          <cell r="F214">
            <v>5</v>
          </cell>
        </row>
        <row r="215">
          <cell r="C215" t="str">
            <v>9202722</v>
          </cell>
          <cell r="F215">
            <v>15</v>
          </cell>
        </row>
        <row r="216">
          <cell r="C216" t="str">
            <v>9202112</v>
          </cell>
          <cell r="F216">
            <v>9</v>
          </cell>
        </row>
        <row r="217">
          <cell r="C217" t="str">
            <v>9208036</v>
          </cell>
          <cell r="F217">
            <v>99500</v>
          </cell>
        </row>
        <row r="218">
          <cell r="C218" t="str">
            <v>9206004</v>
          </cell>
          <cell r="F218">
            <v>1000</v>
          </cell>
        </row>
        <row r="219">
          <cell r="C219" t="str">
            <v>9210225</v>
          </cell>
          <cell r="F219">
            <v>20000</v>
          </cell>
        </row>
        <row r="220">
          <cell r="C220" t="str">
            <v>9201704</v>
          </cell>
          <cell r="F220">
            <v>100</v>
          </cell>
        </row>
        <row r="221">
          <cell r="C221" t="str">
            <v>9202735</v>
          </cell>
          <cell r="F221">
            <v>2.67</v>
          </cell>
        </row>
        <row r="222">
          <cell r="C222" t="str">
            <v>9207011</v>
          </cell>
          <cell r="F222">
            <v>1000</v>
          </cell>
        </row>
        <row r="223">
          <cell r="C223" t="str">
            <v>9210179</v>
          </cell>
          <cell r="F223">
            <v>47900</v>
          </cell>
        </row>
        <row r="224">
          <cell r="C224" t="str">
            <v>9210182</v>
          </cell>
          <cell r="F224">
            <v>47900</v>
          </cell>
        </row>
        <row r="225">
          <cell r="C225" t="str">
            <v>9210225</v>
          </cell>
          <cell r="F225">
            <v>30000</v>
          </cell>
        </row>
        <row r="226">
          <cell r="C226" t="str">
            <v>9210179</v>
          </cell>
          <cell r="F226">
            <v>10760</v>
          </cell>
        </row>
        <row r="227">
          <cell r="C227" t="str">
            <v>9210175</v>
          </cell>
          <cell r="F227">
            <v>11200</v>
          </cell>
        </row>
        <row r="228">
          <cell r="C228" t="str">
            <v>9210281</v>
          </cell>
          <cell r="F228">
            <v>11200</v>
          </cell>
        </row>
        <row r="229">
          <cell r="C229" t="str">
            <v>9210235</v>
          </cell>
          <cell r="F229">
            <v>4810</v>
          </cell>
        </row>
        <row r="230">
          <cell r="C230" t="str">
            <v>9210175</v>
          </cell>
          <cell r="F230">
            <v>660</v>
          </cell>
        </row>
        <row r="231">
          <cell r="C231" t="str">
            <v>9210208</v>
          </cell>
          <cell r="F231">
            <v>840</v>
          </cell>
        </row>
        <row r="232">
          <cell r="C232" t="str">
            <v>9210204</v>
          </cell>
          <cell r="F232">
            <v>2000</v>
          </cell>
        </row>
        <row r="233">
          <cell r="C233" t="str">
            <v>9210136</v>
          </cell>
          <cell r="F233">
            <v>120</v>
          </cell>
        </row>
        <row r="234">
          <cell r="C234" t="str">
            <v>9210208</v>
          </cell>
          <cell r="F234">
            <v>40000</v>
          </cell>
        </row>
        <row r="235">
          <cell r="C235" t="str">
            <v>9210204</v>
          </cell>
          <cell r="F235">
            <v>1722</v>
          </cell>
        </row>
        <row r="236">
          <cell r="C236" t="str">
            <v>9210179</v>
          </cell>
          <cell r="F236">
            <v>2700</v>
          </cell>
        </row>
        <row r="237">
          <cell r="C237" t="str">
            <v>9210175</v>
          </cell>
          <cell r="F237">
            <v>3000</v>
          </cell>
        </row>
        <row r="238">
          <cell r="C238" t="str">
            <v>9210291</v>
          </cell>
          <cell r="F238">
            <v>2732</v>
          </cell>
        </row>
        <row r="239">
          <cell r="C239" t="str">
            <v>9210182</v>
          </cell>
          <cell r="F239">
            <v>2600</v>
          </cell>
        </row>
        <row r="240">
          <cell r="C240" t="str">
            <v>9210208</v>
          </cell>
          <cell r="F240">
            <v>2600</v>
          </cell>
        </row>
        <row r="241">
          <cell r="C241" t="str">
            <v>9210179</v>
          </cell>
          <cell r="F241">
            <v>200</v>
          </cell>
        </row>
        <row r="242">
          <cell r="C242" t="str">
            <v>9210208</v>
          </cell>
          <cell r="F242">
            <v>200</v>
          </cell>
        </row>
        <row r="243">
          <cell r="C243" t="str">
            <v>9210175</v>
          </cell>
          <cell r="F243">
            <v>200</v>
          </cell>
        </row>
        <row r="244">
          <cell r="C244" t="str">
            <v>9209091</v>
          </cell>
          <cell r="F244">
            <v>2128</v>
          </cell>
        </row>
        <row r="245">
          <cell r="C245" t="str">
            <v>9210113</v>
          </cell>
          <cell r="F245">
            <v>40</v>
          </cell>
        </row>
        <row r="246">
          <cell r="C246" t="str">
            <v>93102113</v>
          </cell>
          <cell r="F246">
            <v>209</v>
          </cell>
        </row>
        <row r="247">
          <cell r="C247" t="str">
            <v>9210659</v>
          </cell>
          <cell r="F247">
            <v>55</v>
          </cell>
        </row>
        <row r="248">
          <cell r="C248" t="str">
            <v>9203035</v>
          </cell>
          <cell r="F248">
            <v>35</v>
          </cell>
        </row>
        <row r="249">
          <cell r="C249" t="str">
            <v>9210711</v>
          </cell>
          <cell r="F249">
            <v>2</v>
          </cell>
        </row>
        <row r="250">
          <cell r="C250" t="str">
            <v>9210276</v>
          </cell>
          <cell r="F250">
            <v>9000</v>
          </cell>
        </row>
        <row r="251">
          <cell r="C251" t="str">
            <v>93102113</v>
          </cell>
          <cell r="F251">
            <v>20</v>
          </cell>
        </row>
        <row r="252">
          <cell r="C252" t="str">
            <v>9210186</v>
          </cell>
          <cell r="F252">
            <v>1000</v>
          </cell>
        </row>
        <row r="253">
          <cell r="C253" t="str">
            <v>93102113</v>
          </cell>
          <cell r="F253">
            <v>89</v>
          </cell>
        </row>
        <row r="254">
          <cell r="C254" t="str">
            <v>9210136</v>
          </cell>
          <cell r="F254">
            <v>15</v>
          </cell>
        </row>
        <row r="255">
          <cell r="C255" t="str">
            <v>9210136</v>
          </cell>
          <cell r="F255">
            <v>1</v>
          </cell>
        </row>
        <row r="256">
          <cell r="C256" t="str">
            <v>9210228</v>
          </cell>
          <cell r="F256">
            <v>6</v>
          </cell>
        </row>
        <row r="257">
          <cell r="C257" t="str">
            <v>9210229</v>
          </cell>
          <cell r="F257">
            <v>9</v>
          </cell>
        </row>
        <row r="258">
          <cell r="C258" t="str">
            <v>9210660</v>
          </cell>
          <cell r="F258">
            <v>60</v>
          </cell>
        </row>
        <row r="259">
          <cell r="C259" t="str">
            <v>9210162</v>
          </cell>
          <cell r="F259">
            <v>17.2</v>
          </cell>
        </row>
        <row r="260">
          <cell r="C260" t="str">
            <v>9210667</v>
          </cell>
          <cell r="F260">
            <v>14.5</v>
          </cell>
        </row>
        <row r="261">
          <cell r="C261" t="str">
            <v>9210601</v>
          </cell>
          <cell r="F261">
            <v>10</v>
          </cell>
        </row>
        <row r="262">
          <cell r="C262" t="str">
            <v>9210667</v>
          </cell>
          <cell r="F262">
            <v>6</v>
          </cell>
        </row>
        <row r="263">
          <cell r="C263" t="str">
            <v>9210662</v>
          </cell>
          <cell r="F263">
            <v>240.5</v>
          </cell>
        </row>
        <row r="264">
          <cell r="C264" t="str">
            <v>9210660</v>
          </cell>
          <cell r="F264">
            <v>15</v>
          </cell>
        </row>
        <row r="265">
          <cell r="C265" t="str">
            <v>9210508</v>
          </cell>
          <cell r="F265">
            <v>30</v>
          </cell>
        </row>
        <row r="266">
          <cell r="C266" t="str">
            <v>9206110</v>
          </cell>
          <cell r="F266">
            <v>2000</v>
          </cell>
        </row>
        <row r="267">
          <cell r="C267" t="str">
            <v>9206120</v>
          </cell>
          <cell r="F267">
            <v>4000</v>
          </cell>
        </row>
        <row r="268">
          <cell r="C268" t="str">
            <v>9201729</v>
          </cell>
          <cell r="F268">
            <v>200000</v>
          </cell>
        </row>
        <row r="269">
          <cell r="C269" t="str">
            <v>9201740</v>
          </cell>
          <cell r="F269">
            <v>40000</v>
          </cell>
        </row>
        <row r="270">
          <cell r="C270" t="str">
            <v>9202624</v>
          </cell>
          <cell r="F270">
            <v>402.5</v>
          </cell>
        </row>
        <row r="271">
          <cell r="C271" t="str">
            <v>9210712</v>
          </cell>
          <cell r="F271">
            <v>1000</v>
          </cell>
        </row>
        <row r="272">
          <cell r="C272" t="str">
            <v>9210160</v>
          </cell>
          <cell r="F272">
            <v>100</v>
          </cell>
        </row>
        <row r="273">
          <cell r="C273" t="str">
            <v>9206113</v>
          </cell>
          <cell r="F273">
            <v>2000</v>
          </cell>
        </row>
        <row r="274">
          <cell r="C274" t="str">
            <v>9210210</v>
          </cell>
          <cell r="F274">
            <v>55000</v>
          </cell>
        </row>
        <row r="275">
          <cell r="C275" t="str">
            <v>9210179</v>
          </cell>
          <cell r="F275">
            <v>4461</v>
          </cell>
        </row>
        <row r="276">
          <cell r="C276" t="str">
            <v>9210123</v>
          </cell>
          <cell r="F276">
            <v>55000</v>
          </cell>
        </row>
        <row r="277">
          <cell r="C277" t="str">
            <v>9210204</v>
          </cell>
          <cell r="F277">
            <v>53513</v>
          </cell>
        </row>
        <row r="278">
          <cell r="C278" t="str">
            <v>9210208</v>
          </cell>
          <cell r="F278">
            <v>53513</v>
          </cell>
        </row>
        <row r="279">
          <cell r="C279" t="str">
            <v>9210182</v>
          </cell>
          <cell r="F279">
            <v>53513</v>
          </cell>
        </row>
        <row r="280">
          <cell r="C280" t="str">
            <v>9210291</v>
          </cell>
          <cell r="F280">
            <v>53513</v>
          </cell>
        </row>
        <row r="281">
          <cell r="C281" t="str">
            <v>9210225</v>
          </cell>
          <cell r="F281">
            <v>1400</v>
          </cell>
        </row>
        <row r="282">
          <cell r="C282" t="str">
            <v>9210225</v>
          </cell>
          <cell r="F282">
            <v>53513</v>
          </cell>
        </row>
        <row r="283">
          <cell r="C283" t="str">
            <v>9210204</v>
          </cell>
          <cell r="F283">
            <v>1400</v>
          </cell>
        </row>
        <row r="284">
          <cell r="C284" t="str">
            <v>9210208</v>
          </cell>
          <cell r="F284">
            <v>1400</v>
          </cell>
        </row>
        <row r="285">
          <cell r="C285" t="str">
            <v>9210225</v>
          </cell>
          <cell r="F285">
            <v>1782</v>
          </cell>
        </row>
        <row r="286">
          <cell r="C286" t="str">
            <v>9210225</v>
          </cell>
          <cell r="F286">
            <v>654</v>
          </cell>
        </row>
        <row r="287">
          <cell r="C287" t="str">
            <v>9210179</v>
          </cell>
          <cell r="F287">
            <v>1410</v>
          </cell>
        </row>
        <row r="288">
          <cell r="C288" t="str">
            <v>9210182</v>
          </cell>
          <cell r="F288">
            <v>1410</v>
          </cell>
        </row>
        <row r="289">
          <cell r="C289" t="str">
            <v>9210208</v>
          </cell>
          <cell r="F289">
            <v>1410</v>
          </cell>
        </row>
        <row r="290">
          <cell r="C290" t="str">
            <v>9210208</v>
          </cell>
          <cell r="F290">
            <v>1000</v>
          </cell>
        </row>
        <row r="291">
          <cell r="C291" t="str">
            <v>9210179</v>
          </cell>
          <cell r="F291">
            <v>75</v>
          </cell>
        </row>
        <row r="292">
          <cell r="C292" t="str">
            <v>9210179</v>
          </cell>
          <cell r="F292">
            <v>132</v>
          </cell>
        </row>
        <row r="293">
          <cell r="C293" t="str">
            <v>9210179</v>
          </cell>
          <cell r="F293">
            <v>483</v>
          </cell>
        </row>
        <row r="294">
          <cell r="C294" t="str">
            <v>9310527</v>
          </cell>
          <cell r="F294">
            <v>3500</v>
          </cell>
        </row>
        <row r="295">
          <cell r="C295" t="str">
            <v>9210504</v>
          </cell>
          <cell r="F295">
            <v>11</v>
          </cell>
        </row>
        <row r="296">
          <cell r="C296" t="str">
            <v>9210449</v>
          </cell>
          <cell r="F296">
            <v>6</v>
          </cell>
        </row>
        <row r="297">
          <cell r="C297" t="str">
            <v>9210450</v>
          </cell>
          <cell r="F297">
            <v>40</v>
          </cell>
        </row>
        <row r="298">
          <cell r="C298" t="str">
            <v>9210472</v>
          </cell>
          <cell r="F298">
            <v>1</v>
          </cell>
        </row>
        <row r="299">
          <cell r="C299" t="str">
            <v>9210495</v>
          </cell>
          <cell r="F299">
            <v>3</v>
          </cell>
        </row>
        <row r="300">
          <cell r="C300" t="str">
            <v>9210346</v>
          </cell>
          <cell r="F300">
            <v>3</v>
          </cell>
        </row>
        <row r="301">
          <cell r="C301" t="str">
            <v>9210205</v>
          </cell>
          <cell r="F301">
            <v>950</v>
          </cell>
        </row>
        <row r="302">
          <cell r="C302" t="str">
            <v>9210480</v>
          </cell>
          <cell r="F302">
            <v>1013</v>
          </cell>
        </row>
        <row r="303">
          <cell r="C303" t="str">
            <v>9210481</v>
          </cell>
          <cell r="F303">
            <v>620</v>
          </cell>
        </row>
        <row r="304">
          <cell r="C304" t="str">
            <v>9210219</v>
          </cell>
          <cell r="F304">
            <v>215880</v>
          </cell>
        </row>
        <row r="305">
          <cell r="C305" t="str">
            <v>9209030</v>
          </cell>
          <cell r="F305">
            <v>10</v>
          </cell>
        </row>
        <row r="306">
          <cell r="C306" t="str">
            <v>9202111</v>
          </cell>
          <cell r="F306">
            <v>50</v>
          </cell>
        </row>
        <row r="307">
          <cell r="C307" t="str">
            <v>9209028</v>
          </cell>
          <cell r="F307">
            <v>1000</v>
          </cell>
        </row>
        <row r="308">
          <cell r="C308" t="str">
            <v>9210105</v>
          </cell>
          <cell r="F308">
            <v>200</v>
          </cell>
        </row>
        <row r="309">
          <cell r="C309" t="str">
            <v>9210197</v>
          </cell>
          <cell r="F309">
            <v>30000</v>
          </cell>
        </row>
        <row r="310">
          <cell r="C310" t="str">
            <v>9210267</v>
          </cell>
          <cell r="F310">
            <v>1500</v>
          </cell>
        </row>
        <row r="311">
          <cell r="C311" t="str">
            <v>9210208</v>
          </cell>
          <cell r="F311">
            <v>2500</v>
          </cell>
        </row>
        <row r="312">
          <cell r="C312" t="str">
            <v>9210136</v>
          </cell>
          <cell r="F312">
            <v>60</v>
          </cell>
        </row>
        <row r="313">
          <cell r="C313" t="str">
            <v>9203035</v>
          </cell>
          <cell r="F313">
            <v>25</v>
          </cell>
        </row>
        <row r="314">
          <cell r="C314" t="str">
            <v>9207023</v>
          </cell>
          <cell r="F314">
            <v>100000</v>
          </cell>
        </row>
        <row r="315">
          <cell r="C315" t="str">
            <v>9207020</v>
          </cell>
          <cell r="F315">
            <v>100000</v>
          </cell>
        </row>
        <row r="316">
          <cell r="C316" t="str">
            <v>9202111</v>
          </cell>
          <cell r="F316">
            <v>6800</v>
          </cell>
        </row>
        <row r="317">
          <cell r="C317" t="str">
            <v>9210136</v>
          </cell>
          <cell r="F317">
            <v>60</v>
          </cell>
        </row>
        <row r="318">
          <cell r="C318" t="str">
            <v>9210136</v>
          </cell>
          <cell r="F318">
            <v>230</v>
          </cell>
        </row>
        <row r="319">
          <cell r="C319" t="str">
            <v>9210371</v>
          </cell>
          <cell r="F319">
            <v>300</v>
          </cell>
        </row>
        <row r="320">
          <cell r="C320" t="str">
            <v>9210225</v>
          </cell>
          <cell r="F320">
            <v>1020</v>
          </cell>
        </row>
        <row r="321">
          <cell r="C321" t="str">
            <v>93102122</v>
          </cell>
          <cell r="F321">
            <v>890</v>
          </cell>
        </row>
        <row r="322">
          <cell r="C322" t="str">
            <v>93102120</v>
          </cell>
          <cell r="F322">
            <v>1000</v>
          </cell>
        </row>
        <row r="323">
          <cell r="C323" t="str">
            <v>93102121</v>
          </cell>
          <cell r="F323">
            <v>5000</v>
          </cell>
        </row>
        <row r="324">
          <cell r="C324" t="str">
            <v>9203030</v>
          </cell>
          <cell r="F324">
            <v>1</v>
          </cell>
        </row>
        <row r="325">
          <cell r="C325" t="str">
            <v>9203030</v>
          </cell>
          <cell r="F325">
            <v>1</v>
          </cell>
        </row>
        <row r="326">
          <cell r="C326" t="str">
            <v>9203030</v>
          </cell>
          <cell r="F326">
            <v>1</v>
          </cell>
        </row>
        <row r="327">
          <cell r="C327" t="str">
            <v>9203030</v>
          </cell>
          <cell r="F327">
            <v>1</v>
          </cell>
        </row>
        <row r="328">
          <cell r="C328" t="str">
            <v>9203036</v>
          </cell>
          <cell r="F328">
            <v>1</v>
          </cell>
        </row>
        <row r="329">
          <cell r="C329" t="str">
            <v>9203036</v>
          </cell>
          <cell r="F329">
            <v>1</v>
          </cell>
        </row>
        <row r="330">
          <cell r="C330" t="str">
            <v>9210208</v>
          </cell>
          <cell r="F330">
            <v>1000</v>
          </cell>
        </row>
        <row r="331">
          <cell r="C331" t="str">
            <v>9210208</v>
          </cell>
          <cell r="F331">
            <v>120</v>
          </cell>
        </row>
        <row r="332">
          <cell r="C332" t="str">
            <v>9210205</v>
          </cell>
          <cell r="F332">
            <v>2000</v>
          </cell>
        </row>
        <row r="333">
          <cell r="C333" t="str">
            <v>9210490</v>
          </cell>
          <cell r="F333">
            <v>10.5</v>
          </cell>
        </row>
        <row r="334">
          <cell r="C334" t="str">
            <v>9210490</v>
          </cell>
          <cell r="F334">
            <v>2</v>
          </cell>
        </row>
        <row r="335">
          <cell r="C335" t="str">
            <v>9210490</v>
          </cell>
          <cell r="F335">
            <v>2</v>
          </cell>
        </row>
        <row r="336">
          <cell r="C336" t="str">
            <v>9210495</v>
          </cell>
          <cell r="F336">
            <v>1</v>
          </cell>
        </row>
        <row r="337">
          <cell r="C337" t="str">
            <v>93102123</v>
          </cell>
          <cell r="F337">
            <v>1</v>
          </cell>
        </row>
        <row r="338">
          <cell r="C338" t="str">
            <v>93102123</v>
          </cell>
          <cell r="F338">
            <v>1</v>
          </cell>
        </row>
        <row r="339">
          <cell r="C339" t="str">
            <v>9210490</v>
          </cell>
          <cell r="F339">
            <v>2</v>
          </cell>
        </row>
        <row r="340">
          <cell r="C340" t="str">
            <v>9210490</v>
          </cell>
          <cell r="F340">
            <v>2</v>
          </cell>
        </row>
        <row r="341">
          <cell r="C341" t="str">
            <v>9210490</v>
          </cell>
          <cell r="F341">
            <v>2.7</v>
          </cell>
        </row>
        <row r="342">
          <cell r="C342" t="str">
            <v>9210490</v>
          </cell>
          <cell r="F342">
            <v>3</v>
          </cell>
        </row>
        <row r="343">
          <cell r="C343" t="str">
            <v>9210147</v>
          </cell>
          <cell r="F343">
            <v>0.5</v>
          </cell>
        </row>
        <row r="344">
          <cell r="C344" t="str">
            <v>9210147</v>
          </cell>
          <cell r="F344">
            <v>1</v>
          </cell>
        </row>
        <row r="345">
          <cell r="C345" t="str">
            <v>9210490</v>
          </cell>
          <cell r="F345">
            <v>36</v>
          </cell>
        </row>
        <row r="346">
          <cell r="C346" t="str">
            <v>9210228</v>
          </cell>
          <cell r="F346">
            <v>1</v>
          </cell>
        </row>
        <row r="347">
          <cell r="C347" t="str">
            <v>9210164</v>
          </cell>
          <cell r="F347">
            <v>18</v>
          </cell>
        </row>
        <row r="348">
          <cell r="C348" t="str">
            <v>9210656</v>
          </cell>
          <cell r="F348">
            <v>500</v>
          </cell>
        </row>
        <row r="349">
          <cell r="C349" t="str">
            <v>9210164</v>
          </cell>
          <cell r="F349">
            <v>20</v>
          </cell>
        </row>
        <row r="350">
          <cell r="C350" t="str">
            <v>9210147</v>
          </cell>
          <cell r="F350">
            <v>15</v>
          </cell>
        </row>
        <row r="351">
          <cell r="C351" t="str">
            <v>9210147</v>
          </cell>
          <cell r="F351">
            <v>163</v>
          </cell>
        </row>
        <row r="352">
          <cell r="C352" t="str">
            <v>9210147</v>
          </cell>
          <cell r="F352">
            <v>33.5</v>
          </cell>
        </row>
        <row r="353">
          <cell r="C353" t="str">
            <v>9210480</v>
          </cell>
          <cell r="F353">
            <v>155</v>
          </cell>
        </row>
        <row r="354">
          <cell r="C354" t="str">
            <v>9210481</v>
          </cell>
          <cell r="F354">
            <v>382</v>
          </cell>
        </row>
        <row r="355">
          <cell r="C355" t="str">
            <v>9210522</v>
          </cell>
          <cell r="F355">
            <v>226.5</v>
          </cell>
        </row>
        <row r="356">
          <cell r="C356" t="str">
            <v>9210523</v>
          </cell>
          <cell r="F356">
            <v>840</v>
          </cell>
        </row>
        <row r="357">
          <cell r="C357" t="str">
            <v>9210482</v>
          </cell>
          <cell r="F357">
            <v>630</v>
          </cell>
        </row>
        <row r="358">
          <cell r="C358" t="str">
            <v>9210482</v>
          </cell>
          <cell r="F358">
            <v>114.8</v>
          </cell>
        </row>
        <row r="359">
          <cell r="C359" t="str">
            <v>9210480</v>
          </cell>
          <cell r="F359">
            <v>600</v>
          </cell>
        </row>
        <row r="360">
          <cell r="C360" t="str">
            <v>93102113</v>
          </cell>
          <cell r="F360">
            <v>100</v>
          </cell>
        </row>
        <row r="361">
          <cell r="C361" t="str">
            <v>9210379</v>
          </cell>
          <cell r="F361">
            <v>4</v>
          </cell>
        </row>
        <row r="362">
          <cell r="C362" t="str">
            <v>9210235</v>
          </cell>
          <cell r="F362">
            <v>300</v>
          </cell>
        </row>
        <row r="363">
          <cell r="C363" t="str">
            <v>9210432</v>
          </cell>
          <cell r="F363">
            <v>30</v>
          </cell>
        </row>
        <row r="364">
          <cell r="C364" t="str">
            <v>9210208</v>
          </cell>
          <cell r="F364">
            <v>3000</v>
          </cell>
        </row>
        <row r="365">
          <cell r="C365" t="str">
            <v>9203028</v>
          </cell>
          <cell r="F365">
            <v>100</v>
          </cell>
        </row>
        <row r="366">
          <cell r="C366" t="str">
            <v>9310552</v>
          </cell>
          <cell r="F366">
            <v>20</v>
          </cell>
        </row>
        <row r="367">
          <cell r="C367" t="str">
            <v>93102113</v>
          </cell>
          <cell r="F367">
            <v>71</v>
          </cell>
        </row>
        <row r="368">
          <cell r="C368" t="str">
            <v>9210524</v>
          </cell>
          <cell r="F368">
            <v>10</v>
          </cell>
        </row>
        <row r="369">
          <cell r="C369" t="str">
            <v>93102113</v>
          </cell>
          <cell r="F369">
            <v>4</v>
          </cell>
        </row>
        <row r="370">
          <cell r="C370" t="str">
            <v>9210659</v>
          </cell>
          <cell r="F370">
            <v>80</v>
          </cell>
        </row>
        <row r="371">
          <cell r="C371" t="str">
            <v>9210371</v>
          </cell>
          <cell r="F371">
            <v>50</v>
          </cell>
        </row>
        <row r="372">
          <cell r="C372" t="str">
            <v>9210180</v>
          </cell>
          <cell r="F372">
            <v>5000</v>
          </cell>
        </row>
        <row r="373">
          <cell r="C373" t="str">
            <v>9207019</v>
          </cell>
          <cell r="F373">
            <v>50000</v>
          </cell>
        </row>
        <row r="374">
          <cell r="C374" t="str">
            <v>9203034</v>
          </cell>
          <cell r="F374">
            <v>50000</v>
          </cell>
        </row>
        <row r="375">
          <cell r="C375" t="str">
            <v>9210179</v>
          </cell>
          <cell r="F375">
            <v>26500</v>
          </cell>
        </row>
        <row r="376">
          <cell r="C376" t="str">
            <v>9210208</v>
          </cell>
          <cell r="F376">
            <v>24000</v>
          </cell>
        </row>
        <row r="377">
          <cell r="C377" t="str">
            <v>9210182</v>
          </cell>
          <cell r="F377">
            <v>32000</v>
          </cell>
        </row>
        <row r="378">
          <cell r="C378" t="str">
            <v>9210175</v>
          </cell>
          <cell r="F378">
            <v>40000</v>
          </cell>
        </row>
        <row r="379">
          <cell r="C379" t="str">
            <v>9201729</v>
          </cell>
          <cell r="F379">
            <v>18100</v>
          </cell>
        </row>
        <row r="380">
          <cell r="C380" t="str">
            <v>9201729</v>
          </cell>
          <cell r="F380">
            <v>16585</v>
          </cell>
        </row>
        <row r="381">
          <cell r="C381" t="str">
            <v>9201740</v>
          </cell>
          <cell r="F381">
            <v>8080</v>
          </cell>
        </row>
        <row r="382">
          <cell r="C382" t="str">
            <v>9201740</v>
          </cell>
          <cell r="F382">
            <v>7040</v>
          </cell>
        </row>
        <row r="383">
          <cell r="C383" t="str">
            <v>9201741</v>
          </cell>
          <cell r="F383">
            <v>4500</v>
          </cell>
        </row>
        <row r="384">
          <cell r="C384" t="str">
            <v>9201741</v>
          </cell>
          <cell r="F384">
            <v>3500</v>
          </cell>
        </row>
        <row r="385">
          <cell r="C385" t="str">
            <v>9201741</v>
          </cell>
          <cell r="F385">
            <v>1000</v>
          </cell>
        </row>
        <row r="386">
          <cell r="C386" t="str">
            <v>9201741</v>
          </cell>
          <cell r="F386">
            <v>11000</v>
          </cell>
        </row>
        <row r="387">
          <cell r="C387" t="str">
            <v>9210432</v>
          </cell>
          <cell r="F387">
            <v>413</v>
          </cell>
        </row>
        <row r="388">
          <cell r="C388" t="str">
            <v>9210432</v>
          </cell>
          <cell r="F388">
            <v>1517</v>
          </cell>
        </row>
        <row r="389">
          <cell r="C389" t="str">
            <v>9210432</v>
          </cell>
          <cell r="F389">
            <v>412</v>
          </cell>
        </row>
        <row r="390">
          <cell r="C390" t="str">
            <v>9210179</v>
          </cell>
          <cell r="F390">
            <v>7200</v>
          </cell>
        </row>
        <row r="391">
          <cell r="C391" t="str">
            <v>9210056</v>
          </cell>
          <cell r="F391">
            <v>500</v>
          </cell>
        </row>
        <row r="392">
          <cell r="C392" t="str">
            <v>9210489</v>
          </cell>
          <cell r="F392">
            <v>500</v>
          </cell>
        </row>
        <row r="393">
          <cell r="C393" t="str">
            <v>9210205</v>
          </cell>
          <cell r="F393">
            <v>4000</v>
          </cell>
        </row>
        <row r="394">
          <cell r="C394" t="str">
            <v>9210205</v>
          </cell>
          <cell r="F394">
            <v>500</v>
          </cell>
        </row>
        <row r="395">
          <cell r="C395" t="str">
            <v>9210235</v>
          </cell>
          <cell r="F395">
            <v>500</v>
          </cell>
        </row>
        <row r="396">
          <cell r="C396" t="str">
            <v>9210432</v>
          </cell>
          <cell r="F396">
            <v>300</v>
          </cell>
        </row>
        <row r="397">
          <cell r="C397" t="str">
            <v>9210205</v>
          </cell>
          <cell r="F397">
            <v>3000</v>
          </cell>
        </row>
        <row r="398">
          <cell r="C398" t="str">
            <v>9210398</v>
          </cell>
          <cell r="F398">
            <v>606</v>
          </cell>
        </row>
        <row r="399">
          <cell r="C399" t="str">
            <v>9210267</v>
          </cell>
          <cell r="F399">
            <v>6</v>
          </cell>
        </row>
        <row r="400">
          <cell r="C400" t="str">
            <v>9210267</v>
          </cell>
          <cell r="F400">
            <v>45</v>
          </cell>
        </row>
        <row r="401">
          <cell r="C401" t="str">
            <v>9210411</v>
          </cell>
          <cell r="F401">
            <v>210</v>
          </cell>
        </row>
        <row r="402">
          <cell r="C402" t="str">
            <v>9209030</v>
          </cell>
          <cell r="F402">
            <v>20</v>
          </cell>
        </row>
        <row r="403">
          <cell r="C403" t="str">
            <v>9210203</v>
          </cell>
          <cell r="F403">
            <v>15</v>
          </cell>
        </row>
        <row r="404">
          <cell r="C404" t="str">
            <v>9210179</v>
          </cell>
          <cell r="F404">
            <v>1000</v>
          </cell>
        </row>
        <row r="405">
          <cell r="C405" t="str">
            <v>9210175</v>
          </cell>
          <cell r="F405">
            <v>1000</v>
          </cell>
        </row>
        <row r="406">
          <cell r="C406" t="str">
            <v>9209029</v>
          </cell>
          <cell r="F406">
            <v>125</v>
          </cell>
        </row>
        <row r="407">
          <cell r="C407" t="str">
            <v>9210432</v>
          </cell>
          <cell r="F407">
            <v>21</v>
          </cell>
        </row>
        <row r="408">
          <cell r="C408" t="str">
            <v>9210432</v>
          </cell>
          <cell r="F408">
            <v>5</v>
          </cell>
        </row>
        <row r="409">
          <cell r="C409" t="str">
            <v>9210432</v>
          </cell>
          <cell r="F409">
            <v>2</v>
          </cell>
        </row>
        <row r="410">
          <cell r="C410" t="str">
            <v>9210310</v>
          </cell>
          <cell r="F410">
            <v>60</v>
          </cell>
        </row>
        <row r="411">
          <cell r="C411" t="str">
            <v>9210310</v>
          </cell>
          <cell r="F411">
            <v>120</v>
          </cell>
        </row>
        <row r="412">
          <cell r="C412" t="str">
            <v>9210310</v>
          </cell>
          <cell r="F412">
            <v>15</v>
          </cell>
        </row>
        <row r="413">
          <cell r="C413" t="str">
            <v>9210310</v>
          </cell>
          <cell r="F413">
            <v>50</v>
          </cell>
        </row>
        <row r="414">
          <cell r="C414" t="str">
            <v>9210429</v>
          </cell>
          <cell r="F414">
            <v>2</v>
          </cell>
        </row>
        <row r="415">
          <cell r="C415" t="str">
            <v>9210105</v>
          </cell>
          <cell r="F415">
            <v>40</v>
          </cell>
        </row>
        <row r="416">
          <cell r="C416" t="str">
            <v>9210310</v>
          </cell>
          <cell r="F416">
            <v>940</v>
          </cell>
        </row>
        <row r="417">
          <cell r="C417" t="str">
            <v>9210344</v>
          </cell>
          <cell r="F417">
            <v>30</v>
          </cell>
        </row>
        <row r="418">
          <cell r="C418" t="str">
            <v>9210637</v>
          </cell>
          <cell r="F418">
            <v>13</v>
          </cell>
        </row>
        <row r="419">
          <cell r="C419" t="str">
            <v>9210310</v>
          </cell>
          <cell r="F419">
            <v>10</v>
          </cell>
        </row>
        <row r="420">
          <cell r="C420" t="str">
            <v>93102113</v>
          </cell>
          <cell r="F420">
            <v>10</v>
          </cell>
        </row>
        <row r="421">
          <cell r="C421" t="str">
            <v>9210454</v>
          </cell>
          <cell r="F421">
            <v>200</v>
          </cell>
        </row>
        <row r="422">
          <cell r="C422" t="str">
            <v>9210454</v>
          </cell>
          <cell r="F422">
            <v>80</v>
          </cell>
        </row>
        <row r="423">
          <cell r="C423" t="str">
            <v>9210637</v>
          </cell>
          <cell r="F423">
            <v>101</v>
          </cell>
        </row>
        <row r="424">
          <cell r="C424" t="str">
            <v>93102113</v>
          </cell>
          <cell r="F424">
            <v>1</v>
          </cell>
        </row>
        <row r="425">
          <cell r="C425" t="str">
            <v>93102113</v>
          </cell>
          <cell r="F425">
            <v>9</v>
          </cell>
        </row>
        <row r="426">
          <cell r="C426" t="str">
            <v>9210637</v>
          </cell>
          <cell r="F426">
            <v>31</v>
          </cell>
        </row>
        <row r="427">
          <cell r="C427" t="str">
            <v>9210637</v>
          </cell>
          <cell r="F427">
            <v>1</v>
          </cell>
        </row>
        <row r="428">
          <cell r="C428" t="str">
            <v>9210344</v>
          </cell>
          <cell r="F428">
            <v>6</v>
          </cell>
        </row>
        <row r="429">
          <cell r="C429" t="str">
            <v>93102124</v>
          </cell>
          <cell r="F429">
            <v>10</v>
          </cell>
        </row>
        <row r="430">
          <cell r="C430" t="str">
            <v>9210310</v>
          </cell>
          <cell r="F430">
            <v>10</v>
          </cell>
        </row>
        <row r="431">
          <cell r="C431" t="str">
            <v>9208035</v>
          </cell>
          <cell r="F431">
            <v>98800</v>
          </cell>
        </row>
        <row r="432">
          <cell r="C432" t="str">
            <v>9210483</v>
          </cell>
          <cell r="F432">
            <v>461.6</v>
          </cell>
        </row>
        <row r="433">
          <cell r="C433" t="str">
            <v>9210484</v>
          </cell>
          <cell r="F433">
            <v>420</v>
          </cell>
        </row>
        <row r="434">
          <cell r="C434" t="str">
            <v>9210481</v>
          </cell>
          <cell r="F434">
            <v>500</v>
          </cell>
        </row>
        <row r="435">
          <cell r="C435" t="str">
            <v>9210482</v>
          </cell>
          <cell r="F435">
            <v>881.3</v>
          </cell>
        </row>
        <row r="436">
          <cell r="C436" t="str">
            <v>9201737</v>
          </cell>
          <cell r="F436">
            <v>5000</v>
          </cell>
        </row>
        <row r="437">
          <cell r="C437" t="str">
            <v>9201736</v>
          </cell>
          <cell r="F437">
            <v>5000</v>
          </cell>
        </row>
        <row r="438">
          <cell r="C438" t="str">
            <v>9203028</v>
          </cell>
          <cell r="F438">
            <v>200</v>
          </cell>
        </row>
        <row r="439">
          <cell r="C439" t="str">
            <v>9210675</v>
          </cell>
          <cell r="F439">
            <v>800</v>
          </cell>
        </row>
        <row r="440">
          <cell r="C440" t="str">
            <v>9210497</v>
          </cell>
          <cell r="F440">
            <v>400</v>
          </cell>
        </row>
        <row r="441">
          <cell r="C441" t="str">
            <v>9203048</v>
          </cell>
          <cell r="F441">
            <v>7</v>
          </cell>
        </row>
        <row r="442">
          <cell r="C442" t="str">
            <v>9210619</v>
          </cell>
          <cell r="F442">
            <v>1</v>
          </cell>
        </row>
        <row r="443">
          <cell r="C443" t="str">
            <v>9210179</v>
          </cell>
          <cell r="F443">
            <v>1750</v>
          </cell>
        </row>
        <row r="444">
          <cell r="C444" t="str">
            <v>9210398</v>
          </cell>
          <cell r="F444">
            <v>1608</v>
          </cell>
        </row>
        <row r="445">
          <cell r="C445" t="str">
            <v>9210182</v>
          </cell>
          <cell r="F445">
            <v>1608</v>
          </cell>
        </row>
        <row r="446">
          <cell r="C446" t="str">
            <v>9210175</v>
          </cell>
          <cell r="F446">
            <v>1900</v>
          </cell>
        </row>
        <row r="447">
          <cell r="C447" t="str">
            <v>9201717</v>
          </cell>
          <cell r="F447">
            <v>300</v>
          </cell>
        </row>
        <row r="448">
          <cell r="C448" t="str">
            <v>9210203</v>
          </cell>
          <cell r="F448">
            <v>2106</v>
          </cell>
        </row>
        <row r="449">
          <cell r="C449" t="str">
            <v>9202104</v>
          </cell>
          <cell r="F449">
            <v>1440</v>
          </cell>
        </row>
        <row r="450">
          <cell r="C450" t="str">
            <v>9201729</v>
          </cell>
          <cell r="F450">
            <v>80000</v>
          </cell>
        </row>
        <row r="451">
          <cell r="C451" t="str">
            <v>9201740</v>
          </cell>
          <cell r="F451">
            <v>4470</v>
          </cell>
        </row>
        <row r="452">
          <cell r="C452" t="str">
            <v>9201741</v>
          </cell>
          <cell r="F452">
            <v>20000</v>
          </cell>
        </row>
        <row r="453">
          <cell r="C453" t="str">
            <v>9201738</v>
          </cell>
          <cell r="F453">
            <v>4000</v>
          </cell>
        </row>
        <row r="454">
          <cell r="C454" t="str">
            <v>9201738</v>
          </cell>
          <cell r="F454">
            <v>9500</v>
          </cell>
        </row>
        <row r="455">
          <cell r="C455" t="str">
            <v>9210480</v>
          </cell>
          <cell r="F455">
            <v>500</v>
          </cell>
        </row>
        <row r="456">
          <cell r="C456" t="str">
            <v>9210481</v>
          </cell>
          <cell r="F456">
            <v>282.5</v>
          </cell>
        </row>
        <row r="457">
          <cell r="C457" t="str">
            <v>9210484</v>
          </cell>
          <cell r="F457">
            <v>1000</v>
          </cell>
        </row>
        <row r="458">
          <cell r="C458" t="str">
            <v>9210287</v>
          </cell>
          <cell r="F458">
            <v>256.5</v>
          </cell>
        </row>
        <row r="459">
          <cell r="C459" t="str">
            <v>9210482</v>
          </cell>
          <cell r="F459">
            <v>1098.3</v>
          </cell>
        </row>
        <row r="460">
          <cell r="C460" t="str">
            <v>9210483</v>
          </cell>
          <cell r="F460">
            <v>624.6</v>
          </cell>
        </row>
        <row r="461">
          <cell r="C461" t="str">
            <v>9209028</v>
          </cell>
          <cell r="F461">
            <v>668</v>
          </cell>
        </row>
        <row r="462">
          <cell r="C462" t="str">
            <v>9210085</v>
          </cell>
          <cell r="F462">
            <v>461</v>
          </cell>
        </row>
        <row r="463">
          <cell r="C463" t="str">
            <v>9201717</v>
          </cell>
          <cell r="F463">
            <v>5000</v>
          </cell>
        </row>
        <row r="464">
          <cell r="C464" t="str">
            <v>9207013</v>
          </cell>
          <cell r="F464">
            <v>200</v>
          </cell>
        </row>
        <row r="465">
          <cell r="C465" t="str">
            <v>9210197</v>
          </cell>
          <cell r="F465">
            <v>15</v>
          </cell>
        </row>
        <row r="466">
          <cell r="C466" t="str">
            <v>9209051</v>
          </cell>
          <cell r="F466">
            <v>8</v>
          </cell>
        </row>
        <row r="467">
          <cell r="C467" t="str">
            <v>9210713</v>
          </cell>
          <cell r="F467">
            <v>4</v>
          </cell>
        </row>
        <row r="468">
          <cell r="C468" t="str">
            <v>9210235</v>
          </cell>
          <cell r="F468">
            <v>350</v>
          </cell>
        </row>
        <row r="469">
          <cell r="C469" t="str">
            <v>9210235</v>
          </cell>
          <cell r="F469">
            <v>1600</v>
          </cell>
        </row>
        <row r="470">
          <cell r="C470" t="str">
            <v>9203048</v>
          </cell>
          <cell r="F470">
            <v>4</v>
          </cell>
        </row>
        <row r="471">
          <cell r="C471" t="str">
            <v>9208036</v>
          </cell>
          <cell r="F471">
            <v>99600</v>
          </cell>
        </row>
        <row r="472">
          <cell r="C472" t="str">
            <v>9210210</v>
          </cell>
          <cell r="F472">
            <v>20000</v>
          </cell>
        </row>
        <row r="473">
          <cell r="C473" t="str">
            <v>9205006</v>
          </cell>
          <cell r="F473">
            <v>101</v>
          </cell>
        </row>
        <row r="474">
          <cell r="C474" t="str">
            <v>9210136</v>
          </cell>
          <cell r="F474">
            <v>568</v>
          </cell>
        </row>
        <row r="475">
          <cell r="C475" t="str">
            <v>9210136</v>
          </cell>
          <cell r="F475">
            <v>1</v>
          </cell>
        </row>
        <row r="476">
          <cell r="C476" t="str">
            <v>9203046</v>
          </cell>
          <cell r="F476">
            <v>4</v>
          </cell>
        </row>
        <row r="477">
          <cell r="C477" t="str">
            <v>9210642</v>
          </cell>
          <cell r="F477">
            <v>300</v>
          </cell>
        </row>
        <row r="478">
          <cell r="C478" t="str">
            <v>9210235</v>
          </cell>
          <cell r="F478">
            <v>120</v>
          </cell>
        </row>
        <row r="479">
          <cell r="C479" t="str">
            <v>9210235</v>
          </cell>
          <cell r="F479">
            <v>900</v>
          </cell>
        </row>
        <row r="480">
          <cell r="C480" t="str">
            <v>93102113</v>
          </cell>
          <cell r="F480">
            <v>10</v>
          </cell>
        </row>
        <row r="481">
          <cell r="C481" t="str">
            <v>93102113</v>
          </cell>
          <cell r="F481">
            <v>12</v>
          </cell>
        </row>
        <row r="482">
          <cell r="C482" t="str">
            <v>9210659</v>
          </cell>
          <cell r="F482">
            <v>65</v>
          </cell>
        </row>
        <row r="483">
          <cell r="C483" t="str">
            <v>9210105</v>
          </cell>
          <cell r="F483">
            <v>30</v>
          </cell>
        </row>
        <row r="484">
          <cell r="C484" t="str">
            <v>9210659</v>
          </cell>
          <cell r="F484">
            <v>80</v>
          </cell>
        </row>
        <row r="485">
          <cell r="C485" t="str">
            <v>9210642</v>
          </cell>
          <cell r="F485">
            <v>300</v>
          </cell>
        </row>
        <row r="486">
          <cell r="C486" t="str">
            <v>9206112</v>
          </cell>
          <cell r="F486">
            <v>1000</v>
          </cell>
        </row>
        <row r="487">
          <cell r="C487" t="str">
            <v>9206120</v>
          </cell>
          <cell r="F487">
            <v>2000</v>
          </cell>
        </row>
        <row r="488">
          <cell r="C488" t="str">
            <v>9210642</v>
          </cell>
          <cell r="F488">
            <v>9600</v>
          </cell>
        </row>
        <row r="489">
          <cell r="C489" t="str">
            <v>9206121</v>
          </cell>
          <cell r="F489">
            <v>10099</v>
          </cell>
        </row>
        <row r="490">
          <cell r="C490" t="str">
            <v>9206122</v>
          </cell>
          <cell r="F490">
            <v>1167</v>
          </cell>
        </row>
        <row r="491">
          <cell r="C491" t="str">
            <v>9206123</v>
          </cell>
          <cell r="F491">
            <v>14</v>
          </cell>
        </row>
        <row r="492">
          <cell r="C492" t="str">
            <v>9210642</v>
          </cell>
          <cell r="F492">
            <v>9600</v>
          </cell>
        </row>
        <row r="493">
          <cell r="C493" t="str">
            <v>9210182</v>
          </cell>
          <cell r="F493">
            <v>9600</v>
          </cell>
        </row>
        <row r="494">
          <cell r="C494" t="str">
            <v>9210641</v>
          </cell>
          <cell r="F494">
            <v>7530</v>
          </cell>
        </row>
        <row r="495">
          <cell r="C495" t="str">
            <v>9210175</v>
          </cell>
          <cell r="F495">
            <v>628</v>
          </cell>
        </row>
        <row r="496">
          <cell r="C496" t="str">
            <v>9210182</v>
          </cell>
          <cell r="F496">
            <v>2</v>
          </cell>
        </row>
        <row r="497">
          <cell r="C497" t="str">
            <v>9210204</v>
          </cell>
          <cell r="F497">
            <v>7530</v>
          </cell>
        </row>
        <row r="498">
          <cell r="C498" t="str">
            <v>9210642</v>
          </cell>
          <cell r="F498">
            <v>7530</v>
          </cell>
        </row>
        <row r="499">
          <cell r="C499" t="str">
            <v>9210291</v>
          </cell>
          <cell r="F499">
            <v>7530</v>
          </cell>
        </row>
        <row r="500">
          <cell r="C500" t="str">
            <v>9210642</v>
          </cell>
          <cell r="F500">
            <v>7530</v>
          </cell>
        </row>
        <row r="501">
          <cell r="C501" t="str">
            <v>9210225</v>
          </cell>
          <cell r="F501">
            <v>251</v>
          </cell>
        </row>
        <row r="502">
          <cell r="C502" t="str">
            <v>9210522</v>
          </cell>
          <cell r="F502">
            <v>800</v>
          </cell>
        </row>
        <row r="503">
          <cell r="C503" t="str">
            <v>9210523</v>
          </cell>
          <cell r="F503">
            <v>1339.5</v>
          </cell>
        </row>
        <row r="504">
          <cell r="C504" t="str">
            <v>9209103</v>
          </cell>
          <cell r="F504">
            <v>200</v>
          </cell>
        </row>
        <row r="505">
          <cell r="C505" t="str">
            <v>9210197</v>
          </cell>
          <cell r="F505">
            <v>200000</v>
          </cell>
        </row>
        <row r="506">
          <cell r="C506" t="str">
            <v>9210497</v>
          </cell>
          <cell r="F506">
            <v>3000</v>
          </cell>
        </row>
        <row r="507">
          <cell r="C507" t="str">
            <v>9210673</v>
          </cell>
          <cell r="F507">
            <v>100000</v>
          </cell>
        </row>
        <row r="508">
          <cell r="C508" t="str">
            <v>9210320</v>
          </cell>
          <cell r="F508">
            <v>100000</v>
          </cell>
        </row>
        <row r="509">
          <cell r="C509" t="str">
            <v>9207013</v>
          </cell>
          <cell r="F509">
            <v>500</v>
          </cell>
        </row>
        <row r="510">
          <cell r="C510" t="str">
            <v>9210462</v>
          </cell>
          <cell r="F510">
            <v>5000</v>
          </cell>
        </row>
        <row r="511">
          <cell r="C511" t="str">
            <v>9210371</v>
          </cell>
          <cell r="F511">
            <v>1600</v>
          </cell>
        </row>
        <row r="512">
          <cell r="C512" t="str">
            <v>9202735</v>
          </cell>
          <cell r="F512">
            <v>100</v>
          </cell>
        </row>
        <row r="513">
          <cell r="C513" t="str">
            <v>9202737</v>
          </cell>
          <cell r="F513">
            <v>50</v>
          </cell>
        </row>
        <row r="514">
          <cell r="C514" t="str">
            <v>9210642</v>
          </cell>
          <cell r="F514">
            <v>10000</v>
          </cell>
        </row>
        <row r="515">
          <cell r="C515" t="str">
            <v>9210714</v>
          </cell>
          <cell r="F515">
            <v>5</v>
          </cell>
        </row>
        <row r="516">
          <cell r="C516" t="str">
            <v>9210715</v>
          </cell>
          <cell r="F516">
            <v>6</v>
          </cell>
        </row>
        <row r="517">
          <cell r="C517" t="str">
            <v>9207014</v>
          </cell>
          <cell r="F517">
            <v>3000</v>
          </cell>
        </row>
        <row r="518">
          <cell r="C518" t="str">
            <v>9210642</v>
          </cell>
          <cell r="F518">
            <v>120</v>
          </cell>
        </row>
        <row r="519">
          <cell r="C519" t="str">
            <v>9210274</v>
          </cell>
          <cell r="F519">
            <v>120</v>
          </cell>
        </row>
        <row r="520">
          <cell r="C520" t="str">
            <v>9210164</v>
          </cell>
          <cell r="F520">
            <v>2000</v>
          </cell>
        </row>
        <row r="521">
          <cell r="C521" t="str">
            <v>9210492</v>
          </cell>
          <cell r="F521">
            <v>60</v>
          </cell>
        </row>
        <row r="522">
          <cell r="C522" t="str">
            <v>9210556</v>
          </cell>
          <cell r="F522">
            <v>190</v>
          </cell>
        </row>
        <row r="523">
          <cell r="C523" t="str">
            <v>9201742</v>
          </cell>
          <cell r="F523">
            <v>22000</v>
          </cell>
        </row>
        <row r="524">
          <cell r="C524" t="str">
            <v>9210309</v>
          </cell>
          <cell r="F524">
            <v>25</v>
          </cell>
        </row>
        <row r="525">
          <cell r="C525" t="str">
            <v>9210127</v>
          </cell>
          <cell r="F525">
            <v>2000</v>
          </cell>
        </row>
        <row r="526">
          <cell r="C526" t="str">
            <v>9210660</v>
          </cell>
          <cell r="F526">
            <v>18</v>
          </cell>
        </row>
        <row r="527">
          <cell r="C527" t="str">
            <v>9209028</v>
          </cell>
          <cell r="F527">
            <v>400</v>
          </cell>
        </row>
        <row r="528">
          <cell r="C528" t="str">
            <v>93102113</v>
          </cell>
          <cell r="F528">
            <v>7</v>
          </cell>
        </row>
        <row r="529">
          <cell r="C529" t="str">
            <v>9210236</v>
          </cell>
          <cell r="F529">
            <v>230</v>
          </cell>
        </row>
        <row r="530">
          <cell r="C530" t="str">
            <v>9210432</v>
          </cell>
          <cell r="F530">
            <v>35</v>
          </cell>
        </row>
        <row r="531">
          <cell r="C531" t="str">
            <v>9203071</v>
          </cell>
          <cell r="F531">
            <v>10000</v>
          </cell>
        </row>
        <row r="532">
          <cell r="C532" t="str">
            <v>9203072</v>
          </cell>
          <cell r="F532">
            <v>7780</v>
          </cell>
        </row>
        <row r="533">
          <cell r="C533" t="str">
            <v>9201729</v>
          </cell>
          <cell r="F533">
            <v>96000</v>
          </cell>
        </row>
        <row r="534">
          <cell r="C534" t="str">
            <v>9201741</v>
          </cell>
          <cell r="F534">
            <v>16000</v>
          </cell>
        </row>
        <row r="535">
          <cell r="C535" t="str">
            <v>9201729</v>
          </cell>
          <cell r="F535">
            <v>4000</v>
          </cell>
        </row>
        <row r="536">
          <cell r="C536" t="str">
            <v>9201738</v>
          </cell>
          <cell r="F536">
            <v>1500</v>
          </cell>
        </row>
        <row r="537">
          <cell r="C537" t="str">
            <v>9201739</v>
          </cell>
          <cell r="F537">
            <v>2000</v>
          </cell>
        </row>
        <row r="538">
          <cell r="C538" t="str">
            <v>9210398</v>
          </cell>
          <cell r="F538">
            <v>400</v>
          </cell>
        </row>
        <row r="539">
          <cell r="C539" t="str">
            <v>9210175</v>
          </cell>
          <cell r="F539">
            <v>3600</v>
          </cell>
        </row>
        <row r="540">
          <cell r="C540" t="str">
            <v>9210175</v>
          </cell>
          <cell r="F540">
            <v>4800</v>
          </cell>
        </row>
      </sheetData>
      <sheetData sheetId="10">
        <row r="2">
          <cell r="C2" t="str">
            <v>9203022</v>
          </cell>
          <cell r="F2">
            <v>28000</v>
          </cell>
        </row>
        <row r="3">
          <cell r="C3" t="str">
            <v>9202625</v>
          </cell>
          <cell r="F3">
            <v>22</v>
          </cell>
        </row>
        <row r="4">
          <cell r="C4" t="str">
            <v>9210098</v>
          </cell>
          <cell r="F4">
            <v>185</v>
          </cell>
        </row>
        <row r="5">
          <cell r="C5" t="str">
            <v>9210099</v>
          </cell>
          <cell r="F5">
            <v>75</v>
          </cell>
        </row>
        <row r="6">
          <cell r="C6" t="str">
            <v>9210110</v>
          </cell>
          <cell r="F6">
            <v>120</v>
          </cell>
        </row>
        <row r="7">
          <cell r="C7" t="str">
            <v>9202625</v>
          </cell>
          <cell r="F7">
            <v>19</v>
          </cell>
        </row>
        <row r="8">
          <cell r="C8" t="str">
            <v>9210098</v>
          </cell>
          <cell r="F8">
            <v>20</v>
          </cell>
        </row>
        <row r="9">
          <cell r="C9" t="str">
            <v>9210098</v>
          </cell>
          <cell r="F9">
            <v>1</v>
          </cell>
        </row>
        <row r="10">
          <cell r="C10" t="str">
            <v>9210228</v>
          </cell>
          <cell r="F10">
            <v>25</v>
          </cell>
        </row>
        <row r="11">
          <cell r="C11" t="str">
            <v>9210245</v>
          </cell>
          <cell r="F11">
            <v>11</v>
          </cell>
        </row>
        <row r="12">
          <cell r="C12" t="str">
            <v>9210309</v>
          </cell>
          <cell r="F12">
            <v>150.69999999999999</v>
          </cell>
        </row>
        <row r="13">
          <cell r="C13" t="str">
            <v>9210310</v>
          </cell>
          <cell r="F13">
            <v>80</v>
          </cell>
        </row>
        <row r="14">
          <cell r="C14" t="str">
            <v>9210316</v>
          </cell>
          <cell r="F14">
            <v>7</v>
          </cell>
        </row>
        <row r="15">
          <cell r="C15" t="str">
            <v>9210380</v>
          </cell>
          <cell r="F15">
            <v>125</v>
          </cell>
        </row>
        <row r="16">
          <cell r="C16" t="str">
            <v>9210494</v>
          </cell>
          <cell r="F16">
            <v>28</v>
          </cell>
        </row>
        <row r="17">
          <cell r="C17" t="str">
            <v>9210601</v>
          </cell>
          <cell r="F17">
            <v>20</v>
          </cell>
        </row>
        <row r="18">
          <cell r="C18" t="str">
            <v>93102113</v>
          </cell>
          <cell r="F18">
            <v>61</v>
          </cell>
        </row>
        <row r="19">
          <cell r="C19" t="str">
            <v>9210214</v>
          </cell>
          <cell r="F19">
            <v>10</v>
          </cell>
        </row>
        <row r="20">
          <cell r="C20" t="str">
            <v>9210212</v>
          </cell>
          <cell r="F20">
            <v>50</v>
          </cell>
        </row>
        <row r="21">
          <cell r="C21" t="str">
            <v>9205017</v>
          </cell>
          <cell r="F21">
            <v>10000</v>
          </cell>
        </row>
        <row r="22">
          <cell r="C22" t="str">
            <v>9207020</v>
          </cell>
          <cell r="F22">
            <v>40000</v>
          </cell>
        </row>
        <row r="23">
          <cell r="C23" t="str">
            <v>9203062</v>
          </cell>
          <cell r="F23">
            <v>294</v>
          </cell>
        </row>
        <row r="24">
          <cell r="C24" t="str">
            <v>9203070</v>
          </cell>
          <cell r="F24">
            <v>540</v>
          </cell>
        </row>
        <row r="25">
          <cell r="C25" t="str">
            <v>9202111</v>
          </cell>
          <cell r="F25">
            <v>10</v>
          </cell>
        </row>
        <row r="26">
          <cell r="C26" t="str">
            <v>9202111</v>
          </cell>
          <cell r="F26">
            <v>13</v>
          </cell>
        </row>
        <row r="27">
          <cell r="C27" t="str">
            <v>9209051</v>
          </cell>
          <cell r="F27">
            <v>50</v>
          </cell>
        </row>
        <row r="28">
          <cell r="C28" t="str">
            <v>9210164</v>
          </cell>
          <cell r="F28">
            <v>30</v>
          </cell>
        </row>
        <row r="29">
          <cell r="C29" t="str">
            <v>9209029</v>
          </cell>
          <cell r="F29">
            <v>480</v>
          </cell>
        </row>
        <row r="30">
          <cell r="C30" t="str">
            <v>9210236</v>
          </cell>
          <cell r="F30">
            <v>75</v>
          </cell>
        </row>
        <row r="31">
          <cell r="C31" t="str">
            <v>9210236</v>
          </cell>
          <cell r="F31">
            <v>150</v>
          </cell>
        </row>
        <row r="32">
          <cell r="C32" t="str">
            <v>9210470</v>
          </cell>
          <cell r="F32">
            <v>60</v>
          </cell>
        </row>
        <row r="33">
          <cell r="C33" t="str">
            <v>9210618</v>
          </cell>
          <cell r="F33">
            <v>50</v>
          </cell>
        </row>
        <row r="34">
          <cell r="C34" t="str">
            <v>9202111</v>
          </cell>
          <cell r="F34">
            <v>21</v>
          </cell>
        </row>
        <row r="35">
          <cell r="C35" t="str">
            <v>9210212</v>
          </cell>
          <cell r="F35">
            <v>120</v>
          </cell>
        </row>
        <row r="36">
          <cell r="C36" t="str">
            <v>9202625</v>
          </cell>
          <cell r="F36">
            <v>2</v>
          </cell>
        </row>
        <row r="37">
          <cell r="C37" t="str">
            <v>9210181</v>
          </cell>
          <cell r="F37">
            <v>8000</v>
          </cell>
        </row>
        <row r="38">
          <cell r="C38" t="str">
            <v>9201001</v>
          </cell>
          <cell r="F38">
            <v>1798</v>
          </cell>
        </row>
        <row r="39">
          <cell r="C39" t="str">
            <v>9202730</v>
          </cell>
          <cell r="F39">
            <v>3.86</v>
          </cell>
        </row>
        <row r="40">
          <cell r="C40" t="str">
            <v>9202731</v>
          </cell>
          <cell r="F40">
            <v>4.62</v>
          </cell>
        </row>
        <row r="41">
          <cell r="C41" t="str">
            <v>9207024</v>
          </cell>
          <cell r="F41">
            <v>8</v>
          </cell>
        </row>
        <row r="42">
          <cell r="C42" t="str">
            <v>9202737</v>
          </cell>
          <cell r="F42">
            <v>91</v>
          </cell>
        </row>
        <row r="43">
          <cell r="C43" t="str">
            <v>9208022</v>
          </cell>
          <cell r="F43">
            <v>20000</v>
          </cell>
        </row>
        <row r="44">
          <cell r="C44" t="str">
            <v>9210179</v>
          </cell>
          <cell r="F44">
            <v>324</v>
          </cell>
        </row>
        <row r="45">
          <cell r="C45" t="str">
            <v>9210179</v>
          </cell>
          <cell r="F45">
            <v>300</v>
          </cell>
        </row>
        <row r="46">
          <cell r="C46" t="str">
            <v>9210179</v>
          </cell>
          <cell r="F46">
            <v>540</v>
          </cell>
        </row>
        <row r="47">
          <cell r="C47" t="str">
            <v>9210236</v>
          </cell>
          <cell r="F47">
            <v>500</v>
          </cell>
        </row>
        <row r="48">
          <cell r="C48" t="str">
            <v>9210470</v>
          </cell>
          <cell r="F48">
            <v>60</v>
          </cell>
        </row>
        <row r="49">
          <cell r="C49" t="str">
            <v>9210618</v>
          </cell>
          <cell r="F49">
            <v>200</v>
          </cell>
        </row>
        <row r="50">
          <cell r="C50" t="str">
            <v>9202625</v>
          </cell>
          <cell r="F50">
            <v>1</v>
          </cell>
        </row>
        <row r="51">
          <cell r="C51" t="str">
            <v>9209041</v>
          </cell>
          <cell r="F51">
            <v>5000</v>
          </cell>
        </row>
        <row r="52">
          <cell r="C52" t="str">
            <v>9209042</v>
          </cell>
          <cell r="F52">
            <v>300</v>
          </cell>
        </row>
        <row r="53">
          <cell r="C53" t="str">
            <v>9210413</v>
          </cell>
          <cell r="F53">
            <v>15</v>
          </cell>
        </row>
        <row r="54">
          <cell r="C54" t="str">
            <v>93102113</v>
          </cell>
          <cell r="F54">
            <v>45</v>
          </cell>
        </row>
        <row r="55">
          <cell r="C55" t="str">
            <v>9210615</v>
          </cell>
          <cell r="F55">
            <v>60</v>
          </cell>
        </row>
        <row r="56">
          <cell r="C56" t="str">
            <v>9210162</v>
          </cell>
          <cell r="F56">
            <v>2.5</v>
          </cell>
        </row>
        <row r="57">
          <cell r="C57" t="str">
            <v>9210435</v>
          </cell>
          <cell r="F57">
            <v>320</v>
          </cell>
        </row>
        <row r="58">
          <cell r="C58" t="str">
            <v>9210462</v>
          </cell>
          <cell r="F58">
            <v>246.4</v>
          </cell>
        </row>
        <row r="59">
          <cell r="C59" t="str">
            <v>93102115</v>
          </cell>
          <cell r="F59">
            <v>1422</v>
          </cell>
        </row>
        <row r="60">
          <cell r="C60" t="str">
            <v>9210434</v>
          </cell>
          <cell r="F60">
            <v>1480</v>
          </cell>
        </row>
        <row r="61">
          <cell r="C61" t="str">
            <v>9210434</v>
          </cell>
          <cell r="F61">
            <v>976</v>
          </cell>
        </row>
        <row r="62">
          <cell r="C62" t="str">
            <v>9210449</v>
          </cell>
          <cell r="F62">
            <v>2500</v>
          </cell>
        </row>
        <row r="63">
          <cell r="C63" t="str">
            <v>9210450</v>
          </cell>
          <cell r="F63">
            <v>5600</v>
          </cell>
        </row>
        <row r="64">
          <cell r="C64" t="str">
            <v>9210520</v>
          </cell>
          <cell r="F64">
            <v>2308.6</v>
          </cell>
        </row>
        <row r="65">
          <cell r="C65" t="str">
            <v>9210071</v>
          </cell>
          <cell r="F65">
            <v>1330</v>
          </cell>
        </row>
        <row r="66">
          <cell r="C66" t="str">
            <v>93102116</v>
          </cell>
          <cell r="F66">
            <v>1295.3</v>
          </cell>
        </row>
        <row r="67">
          <cell r="C67" t="str">
            <v>93102116</v>
          </cell>
          <cell r="F67">
            <v>281.60000000000002</v>
          </cell>
        </row>
        <row r="68">
          <cell r="C68" t="str">
            <v>9210483</v>
          </cell>
          <cell r="F68">
            <v>1832.23</v>
          </cell>
        </row>
        <row r="69">
          <cell r="C69" t="str">
            <v>9210484</v>
          </cell>
          <cell r="F69">
            <v>1937.8</v>
          </cell>
        </row>
        <row r="70">
          <cell r="C70" t="str">
            <v>9210494</v>
          </cell>
          <cell r="F70">
            <v>1500</v>
          </cell>
        </row>
        <row r="71">
          <cell r="C71" t="str">
            <v>9210316</v>
          </cell>
          <cell r="F71">
            <v>280</v>
          </cell>
        </row>
        <row r="72">
          <cell r="C72" t="str">
            <v>9210432</v>
          </cell>
          <cell r="F72">
            <v>1000</v>
          </cell>
        </row>
        <row r="73">
          <cell r="C73" t="str">
            <v>9210493</v>
          </cell>
          <cell r="F73">
            <v>80</v>
          </cell>
        </row>
        <row r="74">
          <cell r="C74" t="str">
            <v>9210492</v>
          </cell>
          <cell r="F74">
            <v>90</v>
          </cell>
        </row>
        <row r="75">
          <cell r="C75" t="str">
            <v>9310535</v>
          </cell>
          <cell r="F75">
            <v>60</v>
          </cell>
        </row>
        <row r="76">
          <cell r="C76" t="str">
            <v>9210166</v>
          </cell>
          <cell r="F76">
            <v>500</v>
          </cell>
        </row>
        <row r="77">
          <cell r="C77" t="str">
            <v>9210213</v>
          </cell>
          <cell r="F77">
            <v>300</v>
          </cell>
        </row>
        <row r="78">
          <cell r="C78" t="str">
            <v>9210513</v>
          </cell>
          <cell r="F78">
            <v>1000</v>
          </cell>
        </row>
        <row r="79">
          <cell r="C79" t="str">
            <v>93102117</v>
          </cell>
          <cell r="F79">
            <v>52</v>
          </cell>
        </row>
        <row r="80">
          <cell r="C80" t="str">
            <v>9210113</v>
          </cell>
          <cell r="F80">
            <v>370</v>
          </cell>
        </row>
        <row r="81">
          <cell r="C81" t="str">
            <v>93102115</v>
          </cell>
          <cell r="F81">
            <v>150</v>
          </cell>
        </row>
        <row r="82">
          <cell r="C82" t="str">
            <v>9210487</v>
          </cell>
          <cell r="F82">
            <v>300</v>
          </cell>
        </row>
        <row r="83">
          <cell r="C83" t="str">
            <v>9210073</v>
          </cell>
          <cell r="F83">
            <v>200</v>
          </cell>
        </row>
        <row r="84">
          <cell r="C84" t="str">
            <v>9205015</v>
          </cell>
          <cell r="F84">
            <v>3000</v>
          </cell>
        </row>
        <row r="85">
          <cell r="C85" t="str">
            <v>9205013</v>
          </cell>
          <cell r="F85">
            <v>3000</v>
          </cell>
        </row>
        <row r="86">
          <cell r="C86" t="str">
            <v>9210167</v>
          </cell>
          <cell r="F86">
            <v>300</v>
          </cell>
        </row>
        <row r="87">
          <cell r="C87" t="str">
            <v>9205026</v>
          </cell>
          <cell r="F87">
            <v>10000</v>
          </cell>
        </row>
        <row r="88">
          <cell r="C88" t="str">
            <v>9205003</v>
          </cell>
          <cell r="F88">
            <v>7200</v>
          </cell>
        </row>
        <row r="89">
          <cell r="C89" t="str">
            <v>9210175</v>
          </cell>
          <cell r="F89">
            <v>60</v>
          </cell>
        </row>
        <row r="90">
          <cell r="C90" t="str">
            <v>9209051</v>
          </cell>
          <cell r="F90">
            <v>500</v>
          </cell>
        </row>
        <row r="91">
          <cell r="C91" t="str">
            <v>9209028</v>
          </cell>
          <cell r="F91">
            <v>1000</v>
          </cell>
        </row>
        <row r="92">
          <cell r="C92" t="str">
            <v>9202112</v>
          </cell>
          <cell r="F92">
            <v>500</v>
          </cell>
        </row>
        <row r="93">
          <cell r="C93" t="str">
            <v>9201721</v>
          </cell>
          <cell r="F93">
            <v>1000</v>
          </cell>
        </row>
        <row r="94">
          <cell r="C94" t="str">
            <v>9209097</v>
          </cell>
          <cell r="F94">
            <v>20</v>
          </cell>
        </row>
        <row r="95">
          <cell r="C95" t="str">
            <v>9207023</v>
          </cell>
          <cell r="F95">
            <v>36</v>
          </cell>
        </row>
        <row r="96">
          <cell r="C96" t="str">
            <v>9209043</v>
          </cell>
          <cell r="F96">
            <v>2200</v>
          </cell>
        </row>
        <row r="97">
          <cell r="C97" t="str">
            <v>9209044</v>
          </cell>
          <cell r="F97">
            <v>1375</v>
          </cell>
        </row>
        <row r="98">
          <cell r="C98" t="str">
            <v>9209045</v>
          </cell>
          <cell r="F98">
            <v>90</v>
          </cell>
        </row>
        <row r="99">
          <cell r="C99" t="str">
            <v>9210164</v>
          </cell>
          <cell r="F99">
            <v>11749</v>
          </cell>
        </row>
        <row r="100">
          <cell r="C100" t="str">
            <v>9210311</v>
          </cell>
          <cell r="F100">
            <v>741</v>
          </cell>
        </row>
        <row r="101">
          <cell r="C101" t="str">
            <v>9210205</v>
          </cell>
          <cell r="F101">
            <v>9280</v>
          </cell>
        </row>
        <row r="102">
          <cell r="C102" t="str">
            <v>9210207</v>
          </cell>
          <cell r="F102">
            <v>9280</v>
          </cell>
        </row>
        <row r="103">
          <cell r="C103" t="str">
            <v>9210182</v>
          </cell>
          <cell r="F103">
            <v>8200</v>
          </cell>
        </row>
        <row r="104">
          <cell r="C104" t="str">
            <v>9210086</v>
          </cell>
          <cell r="F104">
            <v>50</v>
          </cell>
        </row>
        <row r="105">
          <cell r="C105" t="str">
            <v>9210216</v>
          </cell>
          <cell r="F105">
            <v>1908</v>
          </cell>
        </row>
        <row r="106">
          <cell r="C106" t="str">
            <v>9210217</v>
          </cell>
          <cell r="F106">
            <v>50</v>
          </cell>
        </row>
        <row r="107">
          <cell r="C107" t="str">
            <v>9210215</v>
          </cell>
          <cell r="F107">
            <v>910</v>
          </cell>
        </row>
        <row r="108">
          <cell r="C108" t="str">
            <v>9210235</v>
          </cell>
          <cell r="F108">
            <v>640</v>
          </cell>
        </row>
        <row r="109">
          <cell r="C109" t="str">
            <v>9210289</v>
          </cell>
          <cell r="F109">
            <v>44</v>
          </cell>
        </row>
        <row r="110">
          <cell r="C110" t="str">
            <v>9202625</v>
          </cell>
          <cell r="F110">
            <v>36</v>
          </cell>
        </row>
        <row r="111">
          <cell r="C111" t="str">
            <v>9210470</v>
          </cell>
          <cell r="F111">
            <v>30</v>
          </cell>
        </row>
        <row r="112">
          <cell r="C112" t="str">
            <v>9210470</v>
          </cell>
          <cell r="F112">
            <v>20</v>
          </cell>
        </row>
        <row r="113">
          <cell r="C113" t="str">
            <v>9210470</v>
          </cell>
          <cell r="F113">
            <v>4</v>
          </cell>
        </row>
        <row r="114">
          <cell r="C114" t="str">
            <v>9210618</v>
          </cell>
          <cell r="F114">
            <v>80</v>
          </cell>
        </row>
        <row r="115">
          <cell r="C115" t="str">
            <v>9210618</v>
          </cell>
          <cell r="F115">
            <v>20</v>
          </cell>
        </row>
        <row r="116">
          <cell r="C116" t="str">
            <v>9201736</v>
          </cell>
          <cell r="F116">
            <v>3000</v>
          </cell>
        </row>
        <row r="117">
          <cell r="C117" t="str">
            <v>9201737</v>
          </cell>
          <cell r="F117">
            <v>3000</v>
          </cell>
        </row>
        <row r="118">
          <cell r="C118" t="str">
            <v>9201738</v>
          </cell>
          <cell r="F118">
            <v>3000</v>
          </cell>
        </row>
        <row r="119">
          <cell r="C119" t="str">
            <v>9209028</v>
          </cell>
          <cell r="F119">
            <v>1200</v>
          </cell>
        </row>
        <row r="120">
          <cell r="C120" t="str">
            <v>9209028</v>
          </cell>
          <cell r="F120">
            <v>960</v>
          </cell>
        </row>
        <row r="121">
          <cell r="C121" t="str">
            <v>9209028</v>
          </cell>
          <cell r="F121">
            <v>800</v>
          </cell>
        </row>
        <row r="122">
          <cell r="C122" t="str">
            <v>9210619</v>
          </cell>
          <cell r="F122">
            <v>9</v>
          </cell>
        </row>
        <row r="123">
          <cell r="C123" t="str">
            <v>9210197</v>
          </cell>
          <cell r="F123">
            <v>8000</v>
          </cell>
        </row>
        <row r="124">
          <cell r="C124" t="str">
            <v>9203020</v>
          </cell>
          <cell r="F124">
            <v>20</v>
          </cell>
        </row>
        <row r="125">
          <cell r="C125" t="str">
            <v>9210119</v>
          </cell>
          <cell r="F125">
            <v>300</v>
          </cell>
        </row>
        <row r="126">
          <cell r="C126" t="str">
            <v>9210120</v>
          </cell>
          <cell r="F126">
            <v>118</v>
          </cell>
        </row>
        <row r="127">
          <cell r="C127" t="str">
            <v>9209049</v>
          </cell>
          <cell r="F127">
            <v>25</v>
          </cell>
        </row>
        <row r="128">
          <cell r="C128" t="str">
            <v>9210468</v>
          </cell>
          <cell r="F128">
            <v>100</v>
          </cell>
        </row>
        <row r="129">
          <cell r="C129" t="str">
            <v>9210462</v>
          </cell>
          <cell r="F129">
            <v>290</v>
          </cell>
        </row>
        <row r="130">
          <cell r="C130" t="str">
            <v>9209046</v>
          </cell>
          <cell r="F130">
            <v>500</v>
          </cell>
        </row>
        <row r="131">
          <cell r="C131" t="str">
            <v>9209046</v>
          </cell>
          <cell r="F131">
            <v>500</v>
          </cell>
        </row>
        <row r="132">
          <cell r="C132" t="str">
            <v>9209046</v>
          </cell>
          <cell r="F132">
            <v>1000</v>
          </cell>
        </row>
        <row r="133">
          <cell r="C133" t="str">
            <v>9205013</v>
          </cell>
          <cell r="F133">
            <v>10000</v>
          </cell>
        </row>
        <row r="134">
          <cell r="C134" t="str">
            <v>9205015</v>
          </cell>
          <cell r="F134">
            <v>10000</v>
          </cell>
        </row>
        <row r="135">
          <cell r="C135" t="str">
            <v>9205017</v>
          </cell>
          <cell r="F135">
            <v>10000</v>
          </cell>
        </row>
        <row r="136">
          <cell r="C136" t="str">
            <v>9205026</v>
          </cell>
          <cell r="F136">
            <v>10000</v>
          </cell>
        </row>
        <row r="137">
          <cell r="C137" t="str">
            <v>9210620</v>
          </cell>
          <cell r="F137">
            <v>3</v>
          </cell>
        </row>
        <row r="138">
          <cell r="C138" t="str">
            <v>9210243</v>
          </cell>
          <cell r="F138">
            <v>1</v>
          </cell>
        </row>
        <row r="139">
          <cell r="C139" t="str">
            <v>9210621</v>
          </cell>
          <cell r="F139">
            <v>24</v>
          </cell>
        </row>
        <row r="140">
          <cell r="C140" t="str">
            <v>9210618</v>
          </cell>
          <cell r="F140">
            <v>100</v>
          </cell>
        </row>
        <row r="141">
          <cell r="C141" t="str">
            <v>9202625</v>
          </cell>
          <cell r="F141">
            <v>41</v>
          </cell>
        </row>
        <row r="142">
          <cell r="C142" t="str">
            <v>9310552</v>
          </cell>
          <cell r="F142">
            <v>400</v>
          </cell>
        </row>
        <row r="143">
          <cell r="C143" t="str">
            <v>9208008</v>
          </cell>
          <cell r="F143">
            <v>5000</v>
          </cell>
        </row>
        <row r="144">
          <cell r="C144" t="str">
            <v>9210618</v>
          </cell>
          <cell r="F144">
            <v>95</v>
          </cell>
        </row>
        <row r="145">
          <cell r="C145" t="str">
            <v>9210470</v>
          </cell>
          <cell r="F145">
            <v>428</v>
          </cell>
        </row>
        <row r="146">
          <cell r="C146" t="str">
            <v>9210618</v>
          </cell>
          <cell r="F146">
            <v>75</v>
          </cell>
        </row>
        <row r="147">
          <cell r="C147" t="str">
            <v>9210470</v>
          </cell>
          <cell r="F147">
            <v>53</v>
          </cell>
        </row>
        <row r="148">
          <cell r="C148" t="str">
            <v>9202625</v>
          </cell>
          <cell r="F148">
            <v>10</v>
          </cell>
        </row>
        <row r="149">
          <cell r="C149" t="str">
            <v>9210198</v>
          </cell>
          <cell r="F149">
            <v>300</v>
          </cell>
        </row>
        <row r="150">
          <cell r="C150" t="str">
            <v>9210198</v>
          </cell>
          <cell r="F150">
            <v>643</v>
          </cell>
        </row>
        <row r="151">
          <cell r="C151" t="str">
            <v>9208026</v>
          </cell>
          <cell r="F151">
            <v>300000</v>
          </cell>
        </row>
        <row r="152">
          <cell r="C152" t="str">
            <v>9208034</v>
          </cell>
          <cell r="F152">
            <v>100000</v>
          </cell>
        </row>
        <row r="153">
          <cell r="C153" t="str">
            <v>9206113</v>
          </cell>
          <cell r="F153">
            <v>6000</v>
          </cell>
        </row>
        <row r="154">
          <cell r="C154" t="str">
            <v>9205033</v>
          </cell>
          <cell r="F154">
            <v>20000</v>
          </cell>
        </row>
        <row r="155">
          <cell r="C155" t="str">
            <v>9210197</v>
          </cell>
          <cell r="F155">
            <v>80000</v>
          </cell>
        </row>
        <row r="156">
          <cell r="C156" t="str">
            <v>9207020</v>
          </cell>
          <cell r="F156">
            <v>20000</v>
          </cell>
        </row>
        <row r="157">
          <cell r="C157" t="str">
            <v>9207021</v>
          </cell>
          <cell r="F157">
            <v>10000</v>
          </cell>
        </row>
        <row r="158">
          <cell r="C158" t="str">
            <v>9205027</v>
          </cell>
          <cell r="F158">
            <v>5000</v>
          </cell>
        </row>
        <row r="159">
          <cell r="C159" t="str">
            <v>9210214</v>
          </cell>
          <cell r="F159">
            <v>130</v>
          </cell>
        </row>
        <row r="160">
          <cell r="C160" t="str">
            <v>93102113</v>
          </cell>
          <cell r="F160">
            <v>12</v>
          </cell>
        </row>
        <row r="161">
          <cell r="C161" t="str">
            <v>9210231</v>
          </cell>
          <cell r="F161">
            <v>260</v>
          </cell>
        </row>
        <row r="162">
          <cell r="C162" t="str">
            <v>9210615</v>
          </cell>
          <cell r="F162">
            <v>300</v>
          </cell>
        </row>
        <row r="163">
          <cell r="C163" t="str">
            <v>9210163</v>
          </cell>
          <cell r="F163">
            <v>6</v>
          </cell>
        </row>
        <row r="164">
          <cell r="C164" t="str">
            <v>9210497</v>
          </cell>
          <cell r="F164">
            <v>600</v>
          </cell>
        </row>
        <row r="165">
          <cell r="C165" t="str">
            <v>9310555</v>
          </cell>
          <cell r="F165">
            <v>12</v>
          </cell>
        </row>
        <row r="166">
          <cell r="C166" t="str">
            <v>9210162</v>
          </cell>
          <cell r="F166">
            <v>9</v>
          </cell>
        </row>
        <row r="167">
          <cell r="C167" t="str">
            <v>9209052</v>
          </cell>
          <cell r="F167">
            <v>1.5</v>
          </cell>
        </row>
        <row r="168">
          <cell r="C168" t="str">
            <v>9209055</v>
          </cell>
          <cell r="F168">
            <v>1</v>
          </cell>
        </row>
        <row r="169">
          <cell r="C169" t="str">
            <v>9310556</v>
          </cell>
          <cell r="F169">
            <v>41.8</v>
          </cell>
        </row>
        <row r="170">
          <cell r="C170" t="str">
            <v>9210072</v>
          </cell>
          <cell r="F170">
            <v>271</v>
          </cell>
        </row>
        <row r="171">
          <cell r="C171" t="str">
            <v>9210462</v>
          </cell>
          <cell r="F171">
            <v>900</v>
          </cell>
        </row>
        <row r="172">
          <cell r="C172" t="str">
            <v>9210284</v>
          </cell>
          <cell r="F172">
            <v>1264</v>
          </cell>
        </row>
        <row r="173">
          <cell r="C173" t="str">
            <v>9310557</v>
          </cell>
          <cell r="F173">
            <v>476</v>
          </cell>
        </row>
        <row r="174">
          <cell r="C174" t="str">
            <v>9205013</v>
          </cell>
          <cell r="F174">
            <v>10000</v>
          </cell>
        </row>
        <row r="175">
          <cell r="C175" t="str">
            <v>9205015</v>
          </cell>
          <cell r="F175">
            <v>20000</v>
          </cell>
        </row>
        <row r="176">
          <cell r="C176" t="str">
            <v>9205026</v>
          </cell>
          <cell r="F176">
            <v>120</v>
          </cell>
        </row>
        <row r="177">
          <cell r="C177" t="str">
            <v>9205015</v>
          </cell>
          <cell r="F177">
            <v>20000</v>
          </cell>
        </row>
        <row r="178">
          <cell r="C178" t="str">
            <v>9207013</v>
          </cell>
          <cell r="F178">
            <v>100</v>
          </cell>
        </row>
        <row r="179">
          <cell r="C179" t="str">
            <v>9201736</v>
          </cell>
          <cell r="F179">
            <v>17500</v>
          </cell>
        </row>
        <row r="180">
          <cell r="C180" t="str">
            <v>9201737</v>
          </cell>
          <cell r="F180">
            <v>12960</v>
          </cell>
        </row>
        <row r="181">
          <cell r="C181" t="str">
            <v>9201738</v>
          </cell>
          <cell r="F181">
            <v>5760</v>
          </cell>
        </row>
        <row r="182">
          <cell r="C182" t="str">
            <v>9203028</v>
          </cell>
          <cell r="F182">
            <v>1000</v>
          </cell>
        </row>
        <row r="183">
          <cell r="C183" t="str">
            <v>9210113</v>
          </cell>
          <cell r="F183">
            <v>30</v>
          </cell>
        </row>
        <row r="184">
          <cell r="C184" t="str">
            <v>9210164</v>
          </cell>
          <cell r="F184">
            <v>2496</v>
          </cell>
        </row>
        <row r="185">
          <cell r="C185" t="str">
            <v>9210207</v>
          </cell>
          <cell r="F185">
            <v>1012</v>
          </cell>
        </row>
        <row r="186">
          <cell r="C186" t="str">
            <v>9210182</v>
          </cell>
          <cell r="F186">
            <v>1012</v>
          </cell>
        </row>
        <row r="187">
          <cell r="C187" t="str">
            <v>9207020</v>
          </cell>
          <cell r="F187">
            <v>4000</v>
          </cell>
        </row>
        <row r="188">
          <cell r="C188" t="str">
            <v>9210470</v>
          </cell>
          <cell r="F188">
            <v>480</v>
          </cell>
        </row>
        <row r="189">
          <cell r="C189" t="str">
            <v>9210198</v>
          </cell>
          <cell r="F189">
            <v>2000</v>
          </cell>
        </row>
        <row r="190">
          <cell r="C190" t="str">
            <v>9210343</v>
          </cell>
          <cell r="F190">
            <v>500</v>
          </cell>
        </row>
        <row r="191">
          <cell r="C191" t="str">
            <v>9210470</v>
          </cell>
          <cell r="F191">
            <v>270</v>
          </cell>
        </row>
        <row r="192">
          <cell r="C192" t="str">
            <v>9210618</v>
          </cell>
          <cell r="F192">
            <v>192</v>
          </cell>
        </row>
        <row r="193">
          <cell r="C193" t="str">
            <v>9210618</v>
          </cell>
          <cell r="F193">
            <v>120</v>
          </cell>
        </row>
        <row r="194">
          <cell r="C194" t="str">
            <v>9210470</v>
          </cell>
          <cell r="F194">
            <v>551</v>
          </cell>
        </row>
        <row r="195">
          <cell r="C195" t="str">
            <v>9210618</v>
          </cell>
          <cell r="F195">
            <v>140</v>
          </cell>
        </row>
        <row r="196">
          <cell r="C196" t="str">
            <v>9210198</v>
          </cell>
          <cell r="F196">
            <v>2000</v>
          </cell>
        </row>
        <row r="197">
          <cell r="C197" t="str">
            <v>9202625</v>
          </cell>
          <cell r="F197">
            <v>20</v>
          </cell>
        </row>
        <row r="198">
          <cell r="C198" t="str">
            <v>9207023</v>
          </cell>
          <cell r="F198">
            <v>10000</v>
          </cell>
        </row>
        <row r="199">
          <cell r="C199" t="str">
            <v>9207020</v>
          </cell>
          <cell r="F199">
            <v>10000</v>
          </cell>
        </row>
        <row r="200">
          <cell r="C200" t="str">
            <v>9203034</v>
          </cell>
          <cell r="F200">
            <v>50000</v>
          </cell>
        </row>
        <row r="201">
          <cell r="C201" t="str">
            <v>9210396</v>
          </cell>
          <cell r="F201">
            <v>5000</v>
          </cell>
        </row>
        <row r="202">
          <cell r="C202" t="str">
            <v>9207013</v>
          </cell>
          <cell r="F202">
            <v>1000</v>
          </cell>
        </row>
        <row r="203">
          <cell r="C203" t="str">
            <v>9210627</v>
          </cell>
          <cell r="F203">
            <v>11</v>
          </cell>
        </row>
        <row r="204">
          <cell r="C204" t="str">
            <v>9210628</v>
          </cell>
          <cell r="F204">
            <v>50</v>
          </cell>
        </row>
        <row r="205">
          <cell r="C205" t="str">
            <v>9210629</v>
          </cell>
          <cell r="F205">
            <v>30</v>
          </cell>
        </row>
        <row r="206">
          <cell r="C206" t="str">
            <v>9210162</v>
          </cell>
          <cell r="F206">
            <v>49</v>
          </cell>
        </row>
        <row r="207">
          <cell r="C207" t="str">
            <v>93102113</v>
          </cell>
          <cell r="F207">
            <v>30</v>
          </cell>
        </row>
        <row r="208">
          <cell r="C208" t="str">
            <v>9209052</v>
          </cell>
          <cell r="F208">
            <v>5</v>
          </cell>
        </row>
        <row r="209">
          <cell r="C209" t="str">
            <v>9210231</v>
          </cell>
          <cell r="F209">
            <v>25</v>
          </cell>
        </row>
        <row r="210">
          <cell r="C210" t="str">
            <v>9209055</v>
          </cell>
          <cell r="F210">
            <v>18.5</v>
          </cell>
        </row>
        <row r="211">
          <cell r="C211" t="str">
            <v>9210407</v>
          </cell>
          <cell r="F211">
            <v>16</v>
          </cell>
        </row>
        <row r="212">
          <cell r="C212" t="str">
            <v>9210146</v>
          </cell>
          <cell r="F212">
            <v>4</v>
          </cell>
        </row>
        <row r="213">
          <cell r="C213" t="str">
            <v>9210212</v>
          </cell>
          <cell r="F213">
            <v>15</v>
          </cell>
        </row>
        <row r="214">
          <cell r="C214" t="str">
            <v>9210442</v>
          </cell>
          <cell r="F214">
            <v>16</v>
          </cell>
        </row>
        <row r="215">
          <cell r="C215" t="str">
            <v>9210556</v>
          </cell>
          <cell r="F215">
            <v>100</v>
          </cell>
        </row>
        <row r="216">
          <cell r="C216" t="str">
            <v>9210615</v>
          </cell>
          <cell r="F216">
            <v>15</v>
          </cell>
        </row>
        <row r="217">
          <cell r="C217" t="str">
            <v>93102115</v>
          </cell>
          <cell r="F217">
            <v>3.5</v>
          </cell>
        </row>
        <row r="218">
          <cell r="C218" t="str">
            <v>9210623</v>
          </cell>
          <cell r="F218">
            <v>1</v>
          </cell>
        </row>
        <row r="219">
          <cell r="C219" t="str">
            <v>9210494</v>
          </cell>
          <cell r="F219">
            <v>600</v>
          </cell>
        </row>
        <row r="220">
          <cell r="C220" t="str">
            <v>9210166</v>
          </cell>
          <cell r="F220">
            <v>200</v>
          </cell>
        </row>
        <row r="221">
          <cell r="C221" t="str">
            <v>9210213</v>
          </cell>
          <cell r="F221">
            <v>200</v>
          </cell>
        </row>
        <row r="222">
          <cell r="C222" t="str">
            <v>9310555</v>
          </cell>
          <cell r="F222">
            <v>66.400000000000006</v>
          </cell>
        </row>
        <row r="223">
          <cell r="C223" t="str">
            <v>9210520</v>
          </cell>
          <cell r="F223">
            <v>2185.4</v>
          </cell>
        </row>
        <row r="224">
          <cell r="C224" t="str">
            <v>9210522</v>
          </cell>
          <cell r="F224">
            <v>2654.8</v>
          </cell>
        </row>
        <row r="225">
          <cell r="C225" t="str">
            <v>9210523</v>
          </cell>
          <cell r="F225">
            <v>3350.7</v>
          </cell>
        </row>
        <row r="226">
          <cell r="C226" t="str">
            <v>9210480</v>
          </cell>
          <cell r="F226">
            <v>1441</v>
          </cell>
        </row>
        <row r="227">
          <cell r="C227" t="str">
            <v>9210481</v>
          </cell>
          <cell r="F227">
            <v>1963</v>
          </cell>
        </row>
        <row r="228">
          <cell r="C228" t="str">
            <v>9210624</v>
          </cell>
          <cell r="F228">
            <v>2</v>
          </cell>
        </row>
        <row r="229">
          <cell r="C229" t="str">
            <v>9210624</v>
          </cell>
          <cell r="F229">
            <v>2</v>
          </cell>
        </row>
        <row r="230">
          <cell r="C230" t="str">
            <v>9210625</v>
          </cell>
          <cell r="F230">
            <v>1126</v>
          </cell>
        </row>
        <row r="231">
          <cell r="C231" t="str">
            <v>9210626</v>
          </cell>
          <cell r="F231">
            <v>1083</v>
          </cell>
        </row>
        <row r="232">
          <cell r="C232" t="str">
            <v>9205003</v>
          </cell>
          <cell r="F232">
            <v>10000</v>
          </cell>
        </row>
        <row r="233">
          <cell r="C233" t="str">
            <v>9210091</v>
          </cell>
          <cell r="F233">
            <v>318.2</v>
          </cell>
        </row>
        <row r="234">
          <cell r="C234" t="str">
            <v>9202624</v>
          </cell>
          <cell r="F234">
            <v>7503</v>
          </cell>
        </row>
        <row r="235">
          <cell r="C235" t="str">
            <v>9210209</v>
          </cell>
          <cell r="F235">
            <v>2300</v>
          </cell>
        </row>
        <row r="236">
          <cell r="C236" t="str">
            <v>9210182</v>
          </cell>
          <cell r="F236">
            <v>2300</v>
          </cell>
        </row>
        <row r="237">
          <cell r="C237" t="str">
            <v>9210622</v>
          </cell>
          <cell r="F237">
            <v>2300</v>
          </cell>
        </row>
        <row r="238">
          <cell r="C238" t="str">
            <v>9210404</v>
          </cell>
          <cell r="F238">
            <v>2300</v>
          </cell>
        </row>
        <row r="239">
          <cell r="C239" t="str">
            <v>9210207</v>
          </cell>
          <cell r="F239">
            <v>1050</v>
          </cell>
        </row>
        <row r="240">
          <cell r="C240" t="str">
            <v>9210210</v>
          </cell>
          <cell r="F240">
            <v>600</v>
          </cell>
        </row>
        <row r="241">
          <cell r="C241" t="str">
            <v>9202729</v>
          </cell>
          <cell r="F241">
            <v>17</v>
          </cell>
        </row>
        <row r="242">
          <cell r="C242" t="str">
            <v>9203030</v>
          </cell>
          <cell r="F242">
            <v>60</v>
          </cell>
        </row>
        <row r="243">
          <cell r="C243" t="str">
            <v>9203045</v>
          </cell>
          <cell r="F243">
            <v>400</v>
          </cell>
        </row>
        <row r="244">
          <cell r="C244" t="str">
            <v>9210210</v>
          </cell>
          <cell r="F244">
            <v>600</v>
          </cell>
        </row>
        <row r="245">
          <cell r="C245" t="str">
            <v>9210470</v>
          </cell>
          <cell r="F245">
            <v>385</v>
          </cell>
        </row>
        <row r="246">
          <cell r="C246" t="str">
            <v>9210618</v>
          </cell>
          <cell r="F246">
            <v>150</v>
          </cell>
        </row>
        <row r="247">
          <cell r="C247" t="str">
            <v>9210198</v>
          </cell>
          <cell r="F247">
            <v>5000</v>
          </cell>
        </row>
        <row r="248">
          <cell r="C248" t="str">
            <v>9202625</v>
          </cell>
          <cell r="F248">
            <v>40</v>
          </cell>
        </row>
        <row r="249">
          <cell r="C249" t="str">
            <v>9210181</v>
          </cell>
          <cell r="F249">
            <v>10000</v>
          </cell>
        </row>
        <row r="250">
          <cell r="C250" t="str">
            <v>9207023</v>
          </cell>
          <cell r="F250">
            <v>100000</v>
          </cell>
        </row>
        <row r="251">
          <cell r="C251" t="str">
            <v>9207020</v>
          </cell>
          <cell r="F251">
            <v>100000</v>
          </cell>
        </row>
        <row r="252">
          <cell r="C252" t="str">
            <v>9207015</v>
          </cell>
          <cell r="F252">
            <v>72</v>
          </cell>
        </row>
        <row r="253">
          <cell r="C253" t="str">
            <v>9201736</v>
          </cell>
          <cell r="F253">
            <v>20000</v>
          </cell>
        </row>
        <row r="254">
          <cell r="C254" t="str">
            <v>9201737</v>
          </cell>
          <cell r="F254">
            <v>20000</v>
          </cell>
        </row>
        <row r="255">
          <cell r="C255" t="str">
            <v>9201738</v>
          </cell>
          <cell r="F255">
            <v>20000</v>
          </cell>
        </row>
        <row r="256">
          <cell r="C256" t="str">
            <v>9201701</v>
          </cell>
          <cell r="F256">
            <v>20000</v>
          </cell>
        </row>
        <row r="257">
          <cell r="C257" t="str">
            <v>9210293</v>
          </cell>
          <cell r="F257">
            <v>2000</v>
          </cell>
        </row>
        <row r="258">
          <cell r="C258" t="str">
            <v>9208020</v>
          </cell>
          <cell r="F258">
            <v>10000</v>
          </cell>
        </row>
        <row r="259">
          <cell r="C259" t="str">
            <v>9205027</v>
          </cell>
          <cell r="F259">
            <v>10000</v>
          </cell>
        </row>
        <row r="260">
          <cell r="C260" t="str">
            <v>9209103</v>
          </cell>
          <cell r="F260">
            <v>100</v>
          </cell>
        </row>
        <row r="261">
          <cell r="C261" t="str">
            <v>9210628</v>
          </cell>
          <cell r="F261">
            <v>28</v>
          </cell>
        </row>
        <row r="262">
          <cell r="C262" t="str">
            <v>9210113</v>
          </cell>
          <cell r="F262">
            <v>70</v>
          </cell>
        </row>
        <row r="263">
          <cell r="C263" t="str">
            <v>9209055</v>
          </cell>
          <cell r="F263">
            <v>7.5</v>
          </cell>
        </row>
        <row r="264">
          <cell r="C264" t="str">
            <v>9209054</v>
          </cell>
          <cell r="F264">
            <v>36.5</v>
          </cell>
        </row>
        <row r="265">
          <cell r="C265" t="str">
            <v>9210634</v>
          </cell>
          <cell r="F265">
            <v>15</v>
          </cell>
        </row>
        <row r="266">
          <cell r="C266" t="str">
            <v>9210432</v>
          </cell>
          <cell r="F266">
            <v>10</v>
          </cell>
        </row>
        <row r="267">
          <cell r="C267" t="str">
            <v>9210444</v>
          </cell>
          <cell r="F267">
            <v>1</v>
          </cell>
        </row>
        <row r="268">
          <cell r="C268" t="str">
            <v>9210635</v>
          </cell>
          <cell r="F268">
            <v>7</v>
          </cell>
        </row>
        <row r="269">
          <cell r="C269" t="str">
            <v>9210417</v>
          </cell>
          <cell r="F269">
            <v>60</v>
          </cell>
        </row>
        <row r="270">
          <cell r="C270" t="str">
            <v>9205013</v>
          </cell>
          <cell r="F270">
            <v>1000</v>
          </cell>
        </row>
        <row r="271">
          <cell r="C271" t="str">
            <v>9205015</v>
          </cell>
          <cell r="F271">
            <v>20000</v>
          </cell>
        </row>
        <row r="272">
          <cell r="C272" t="str">
            <v>9208023</v>
          </cell>
          <cell r="F272">
            <v>4.2</v>
          </cell>
        </row>
        <row r="273">
          <cell r="C273" t="str">
            <v>9207014</v>
          </cell>
          <cell r="F273">
            <v>2000</v>
          </cell>
        </row>
        <row r="274">
          <cell r="C274" t="str">
            <v>9210210</v>
          </cell>
          <cell r="F274">
            <v>3300</v>
          </cell>
        </row>
        <row r="275">
          <cell r="C275" t="str">
            <v>9210179</v>
          </cell>
          <cell r="F275">
            <v>3000</v>
          </cell>
        </row>
        <row r="276">
          <cell r="C276" t="str">
            <v>9210208</v>
          </cell>
          <cell r="F276">
            <v>3000</v>
          </cell>
        </row>
        <row r="277">
          <cell r="C277" t="str">
            <v>9210182</v>
          </cell>
          <cell r="F277">
            <v>100</v>
          </cell>
        </row>
        <row r="278">
          <cell r="C278" t="str">
            <v>9210179</v>
          </cell>
          <cell r="F278">
            <v>100</v>
          </cell>
        </row>
        <row r="279">
          <cell r="C279" t="str">
            <v>9210235</v>
          </cell>
          <cell r="F279">
            <v>370</v>
          </cell>
        </row>
        <row r="280">
          <cell r="C280" t="str">
            <v>9210235</v>
          </cell>
          <cell r="F280">
            <v>370</v>
          </cell>
        </row>
        <row r="281">
          <cell r="C281" t="str">
            <v>9210438</v>
          </cell>
          <cell r="F281">
            <v>50</v>
          </cell>
        </row>
        <row r="282">
          <cell r="C282" t="str">
            <v>9210179</v>
          </cell>
          <cell r="F282">
            <v>2500</v>
          </cell>
        </row>
        <row r="283">
          <cell r="C283" t="str">
            <v>9210208</v>
          </cell>
          <cell r="F283">
            <v>4000</v>
          </cell>
        </row>
        <row r="284">
          <cell r="C284" t="str">
            <v>9210208</v>
          </cell>
          <cell r="F284">
            <v>4000</v>
          </cell>
        </row>
        <row r="285">
          <cell r="C285" t="str">
            <v>9210210</v>
          </cell>
          <cell r="F285">
            <v>1000</v>
          </cell>
        </row>
        <row r="286">
          <cell r="C286" t="str">
            <v>9210136</v>
          </cell>
          <cell r="F286">
            <v>330</v>
          </cell>
        </row>
        <row r="287">
          <cell r="C287" t="str">
            <v>9210179</v>
          </cell>
          <cell r="F287">
            <v>1000</v>
          </cell>
        </row>
        <row r="288">
          <cell r="C288" t="str">
            <v>9210208</v>
          </cell>
          <cell r="F288">
            <v>1000</v>
          </cell>
        </row>
        <row r="289">
          <cell r="C289" t="str">
            <v>9210179</v>
          </cell>
          <cell r="F289">
            <v>1500</v>
          </cell>
        </row>
        <row r="290">
          <cell r="C290" t="str">
            <v>9210201</v>
          </cell>
          <cell r="F290">
            <v>3370</v>
          </cell>
        </row>
        <row r="291">
          <cell r="C291" t="str">
            <v>9210210</v>
          </cell>
          <cell r="F291">
            <v>4000</v>
          </cell>
        </row>
        <row r="292">
          <cell r="C292" t="str">
            <v>9205030</v>
          </cell>
          <cell r="F292">
            <v>1200</v>
          </cell>
        </row>
        <row r="293">
          <cell r="C293" t="str">
            <v>9210241</v>
          </cell>
          <cell r="F293">
            <v>5000</v>
          </cell>
        </row>
        <row r="294">
          <cell r="C294" t="str">
            <v>9210630</v>
          </cell>
          <cell r="F294">
            <v>1.7</v>
          </cell>
        </row>
        <row r="295">
          <cell r="C295" t="str">
            <v>9210438</v>
          </cell>
          <cell r="F295">
            <v>26</v>
          </cell>
        </row>
        <row r="296">
          <cell r="C296" t="str">
            <v>9210235</v>
          </cell>
          <cell r="F296">
            <v>3000</v>
          </cell>
        </row>
        <row r="297">
          <cell r="C297" t="str">
            <v>9210235</v>
          </cell>
          <cell r="F297">
            <v>740</v>
          </cell>
        </row>
        <row r="298">
          <cell r="C298" t="str">
            <v>9210182</v>
          </cell>
          <cell r="F298">
            <v>15000</v>
          </cell>
        </row>
        <row r="299">
          <cell r="C299" t="str">
            <v>9210613</v>
          </cell>
          <cell r="F299">
            <v>12</v>
          </cell>
        </row>
        <row r="300">
          <cell r="C300" t="str">
            <v>9210136</v>
          </cell>
          <cell r="F300">
            <v>1</v>
          </cell>
        </row>
        <row r="301">
          <cell r="C301" t="str">
            <v>9310552</v>
          </cell>
          <cell r="F301">
            <v>3</v>
          </cell>
        </row>
        <row r="302">
          <cell r="C302" t="str">
            <v>9310551</v>
          </cell>
          <cell r="F302">
            <v>2</v>
          </cell>
        </row>
        <row r="303">
          <cell r="C303" t="str">
            <v>9310551</v>
          </cell>
          <cell r="F303">
            <v>2</v>
          </cell>
        </row>
        <row r="304">
          <cell r="C304" t="str">
            <v>9210632</v>
          </cell>
          <cell r="F304">
            <v>6.25</v>
          </cell>
        </row>
        <row r="305">
          <cell r="C305" t="str">
            <v>9210633</v>
          </cell>
          <cell r="F305">
            <v>30</v>
          </cell>
        </row>
        <row r="306">
          <cell r="C306" t="str">
            <v>9210454</v>
          </cell>
          <cell r="F306">
            <v>2</v>
          </cell>
        </row>
        <row r="307">
          <cell r="C307" t="str">
            <v>9210454</v>
          </cell>
          <cell r="F307">
            <v>1</v>
          </cell>
        </row>
        <row r="308">
          <cell r="C308" t="str">
            <v>9210445</v>
          </cell>
          <cell r="F308">
            <v>4</v>
          </cell>
        </row>
        <row r="309">
          <cell r="C309" t="str">
            <v>9202729</v>
          </cell>
          <cell r="F309">
            <v>25.6</v>
          </cell>
        </row>
        <row r="310">
          <cell r="C310" t="str">
            <v>9202738</v>
          </cell>
          <cell r="F310">
            <v>19.5</v>
          </cell>
        </row>
        <row r="311">
          <cell r="C311" t="str">
            <v>9210470</v>
          </cell>
          <cell r="F311">
            <v>90</v>
          </cell>
        </row>
        <row r="312">
          <cell r="C312" t="str">
            <v>9210470</v>
          </cell>
          <cell r="F312">
            <v>35</v>
          </cell>
        </row>
        <row r="313">
          <cell r="C313" t="str">
            <v>9202625</v>
          </cell>
          <cell r="F313">
            <v>47</v>
          </cell>
        </row>
        <row r="314">
          <cell r="C314" t="str">
            <v>9210198</v>
          </cell>
          <cell r="F314">
            <v>1000</v>
          </cell>
        </row>
        <row r="315">
          <cell r="C315" t="str">
            <v>9210339</v>
          </cell>
          <cell r="F315">
            <v>1000</v>
          </cell>
        </row>
        <row r="316">
          <cell r="C316" t="str">
            <v>9208016</v>
          </cell>
          <cell r="F316">
            <v>99720</v>
          </cell>
        </row>
        <row r="317">
          <cell r="C317" t="str">
            <v>9203053</v>
          </cell>
          <cell r="F317">
            <v>6000</v>
          </cell>
        </row>
        <row r="318">
          <cell r="C318" t="str">
            <v>9210523</v>
          </cell>
          <cell r="F318">
            <v>410</v>
          </cell>
        </row>
        <row r="319">
          <cell r="C319" t="str">
            <v>9210522</v>
          </cell>
          <cell r="F319">
            <v>250</v>
          </cell>
        </row>
        <row r="320">
          <cell r="C320" t="str">
            <v>9310528</v>
          </cell>
          <cell r="F320">
            <v>400</v>
          </cell>
        </row>
        <row r="321">
          <cell r="C321" t="str">
            <v>9210284</v>
          </cell>
          <cell r="F321">
            <v>600</v>
          </cell>
        </row>
        <row r="322">
          <cell r="C322" t="str">
            <v>93102114</v>
          </cell>
          <cell r="F322">
            <v>560</v>
          </cell>
        </row>
        <row r="323">
          <cell r="C323" t="str">
            <v>9206117</v>
          </cell>
          <cell r="F323">
            <v>15000</v>
          </cell>
        </row>
        <row r="324">
          <cell r="C324" t="str">
            <v>9208010</v>
          </cell>
          <cell r="F324">
            <v>20100</v>
          </cell>
        </row>
        <row r="325">
          <cell r="C325" t="str">
            <v>9203062</v>
          </cell>
          <cell r="F325">
            <v>27</v>
          </cell>
        </row>
        <row r="326">
          <cell r="C326" t="str">
            <v>9210136</v>
          </cell>
          <cell r="F326">
            <v>372</v>
          </cell>
        </row>
        <row r="327">
          <cell r="C327" t="str">
            <v>9210208</v>
          </cell>
          <cell r="F327">
            <v>3100</v>
          </cell>
        </row>
        <row r="328">
          <cell r="C328" t="str">
            <v>9210241</v>
          </cell>
          <cell r="F328">
            <v>450</v>
          </cell>
        </row>
        <row r="329">
          <cell r="C329" t="str">
            <v>9201736</v>
          </cell>
          <cell r="F329">
            <v>50000</v>
          </cell>
        </row>
        <row r="330">
          <cell r="C330" t="str">
            <v>9201737</v>
          </cell>
          <cell r="F330">
            <v>50000</v>
          </cell>
        </row>
        <row r="331">
          <cell r="C331" t="str">
            <v>9203044</v>
          </cell>
          <cell r="F331">
            <v>25000</v>
          </cell>
        </row>
        <row r="332">
          <cell r="C332" t="str">
            <v>9203028</v>
          </cell>
          <cell r="F332">
            <v>900</v>
          </cell>
        </row>
        <row r="333">
          <cell r="C333" t="str">
            <v>9210225</v>
          </cell>
          <cell r="F333">
            <v>410</v>
          </cell>
        </row>
        <row r="334">
          <cell r="C334" t="str">
            <v>9210326</v>
          </cell>
          <cell r="F334">
            <v>130</v>
          </cell>
        </row>
        <row r="335">
          <cell r="C335" t="str">
            <v>9203030</v>
          </cell>
          <cell r="F335">
            <v>100</v>
          </cell>
        </row>
        <row r="336">
          <cell r="C336" t="str">
            <v>9210470</v>
          </cell>
          <cell r="F336">
            <v>170</v>
          </cell>
        </row>
        <row r="337">
          <cell r="C337" t="str">
            <v>9202625</v>
          </cell>
          <cell r="F337">
            <v>73</v>
          </cell>
        </row>
        <row r="338">
          <cell r="C338" t="str">
            <v>9210470</v>
          </cell>
          <cell r="F338">
            <v>86</v>
          </cell>
        </row>
        <row r="339">
          <cell r="C339" t="str">
            <v>9210198</v>
          </cell>
          <cell r="F339">
            <v>380</v>
          </cell>
        </row>
        <row r="340">
          <cell r="C340" t="str">
            <v>9210637</v>
          </cell>
          <cell r="F340">
            <v>12</v>
          </cell>
        </row>
        <row r="341">
          <cell r="C341" t="str">
            <v>9205005</v>
          </cell>
          <cell r="F341">
            <v>160000</v>
          </cell>
        </row>
        <row r="342">
          <cell r="C342" t="str">
            <v>9210179</v>
          </cell>
          <cell r="F342">
            <v>1000</v>
          </cell>
        </row>
        <row r="343">
          <cell r="C343" t="str">
            <v>9210208</v>
          </cell>
          <cell r="F343">
            <v>1000</v>
          </cell>
        </row>
        <row r="344">
          <cell r="C344" t="str">
            <v>9210179</v>
          </cell>
          <cell r="F344">
            <v>14800</v>
          </cell>
        </row>
        <row r="345">
          <cell r="C345" t="str">
            <v>9210209</v>
          </cell>
          <cell r="F345">
            <v>14800</v>
          </cell>
        </row>
        <row r="346">
          <cell r="C346" t="str">
            <v>9210182</v>
          </cell>
          <cell r="F346">
            <v>20000</v>
          </cell>
        </row>
        <row r="347">
          <cell r="C347" t="str">
            <v>9210225</v>
          </cell>
          <cell r="F347">
            <v>14800</v>
          </cell>
        </row>
        <row r="348">
          <cell r="C348" t="str">
            <v>9210201</v>
          </cell>
          <cell r="F348">
            <v>14532</v>
          </cell>
        </row>
        <row r="349">
          <cell r="C349" t="str">
            <v>9210636</v>
          </cell>
          <cell r="F349">
            <v>14532</v>
          </cell>
        </row>
        <row r="350">
          <cell r="C350" t="str">
            <v>9210622</v>
          </cell>
          <cell r="F350">
            <v>50000</v>
          </cell>
        </row>
        <row r="351">
          <cell r="C351" t="str">
            <v>9205010</v>
          </cell>
          <cell r="F351">
            <v>10000</v>
          </cell>
        </row>
        <row r="352">
          <cell r="C352" t="str">
            <v>9210641</v>
          </cell>
          <cell r="F352">
            <v>720</v>
          </cell>
        </row>
        <row r="353">
          <cell r="C353" t="str">
            <v>9210642</v>
          </cell>
          <cell r="F353">
            <v>720</v>
          </cell>
        </row>
        <row r="354">
          <cell r="C354" t="str">
            <v>9210643</v>
          </cell>
          <cell r="F354">
            <v>720</v>
          </cell>
        </row>
        <row r="355">
          <cell r="C355" t="str">
            <v>9210638</v>
          </cell>
          <cell r="F355">
            <v>1000</v>
          </cell>
        </row>
        <row r="356">
          <cell r="C356" t="str">
            <v>9210639</v>
          </cell>
          <cell r="F356">
            <v>1500</v>
          </cell>
        </row>
        <row r="357">
          <cell r="C357" t="str">
            <v>9210640</v>
          </cell>
          <cell r="F357">
            <v>10</v>
          </cell>
        </row>
        <row r="358">
          <cell r="C358" t="str">
            <v>9210494</v>
          </cell>
          <cell r="F358">
            <v>200</v>
          </cell>
        </row>
        <row r="359">
          <cell r="C359" t="str">
            <v>9210634</v>
          </cell>
          <cell r="F359">
            <v>1000</v>
          </cell>
        </row>
        <row r="360">
          <cell r="C360" t="str">
            <v>9210229</v>
          </cell>
          <cell r="F360">
            <v>800</v>
          </cell>
        </row>
        <row r="361">
          <cell r="C361" t="str">
            <v>9210079</v>
          </cell>
          <cell r="F361">
            <v>120</v>
          </cell>
        </row>
        <row r="362">
          <cell r="C362" t="str">
            <v>9210520</v>
          </cell>
          <cell r="F362">
            <v>836</v>
          </cell>
        </row>
        <row r="363">
          <cell r="C363" t="str">
            <v>9210522</v>
          </cell>
          <cell r="F363">
            <v>4110.8999999999996</v>
          </cell>
        </row>
        <row r="364">
          <cell r="C364" t="str">
            <v>9210523</v>
          </cell>
          <cell r="F364">
            <v>3181.2</v>
          </cell>
        </row>
        <row r="365">
          <cell r="C365" t="str">
            <v>9210507</v>
          </cell>
          <cell r="F365">
            <v>2200</v>
          </cell>
        </row>
        <row r="366">
          <cell r="C366" t="str">
            <v>9210428</v>
          </cell>
          <cell r="F366">
            <v>1500</v>
          </cell>
        </row>
        <row r="367">
          <cell r="C367" t="str">
            <v>9210380</v>
          </cell>
          <cell r="F367">
            <v>3100</v>
          </cell>
        </row>
        <row r="368">
          <cell r="C368" t="str">
            <v>9210432</v>
          </cell>
          <cell r="F368">
            <v>400</v>
          </cell>
        </row>
        <row r="369">
          <cell r="C369" t="str">
            <v>9210432</v>
          </cell>
          <cell r="F369">
            <v>40</v>
          </cell>
        </row>
        <row r="370">
          <cell r="C370" t="str">
            <v>9210625</v>
          </cell>
          <cell r="F370">
            <v>1732</v>
          </cell>
        </row>
        <row r="371">
          <cell r="C371" t="str">
            <v>9210626</v>
          </cell>
          <cell r="F371">
            <v>2016.5</v>
          </cell>
        </row>
        <row r="372">
          <cell r="C372" t="str">
            <v>9210522</v>
          </cell>
          <cell r="F372">
            <v>18.899999999999999</v>
          </cell>
        </row>
        <row r="373">
          <cell r="C373" t="str">
            <v>93102114</v>
          </cell>
          <cell r="F373">
            <v>440</v>
          </cell>
        </row>
        <row r="374">
          <cell r="C374" t="str">
            <v>9210290</v>
          </cell>
          <cell r="F374">
            <v>1000</v>
          </cell>
        </row>
        <row r="375">
          <cell r="C375" t="str">
            <v>9208022</v>
          </cell>
          <cell r="F375">
            <v>2500</v>
          </cell>
        </row>
        <row r="376">
          <cell r="C376" t="str">
            <v>9208018</v>
          </cell>
          <cell r="F376">
            <v>11250</v>
          </cell>
        </row>
        <row r="377">
          <cell r="C377" t="str">
            <v>9208019</v>
          </cell>
          <cell r="F377">
            <v>11200</v>
          </cell>
        </row>
        <row r="378">
          <cell r="C378" t="str">
            <v>9206118</v>
          </cell>
          <cell r="F378">
            <v>15000</v>
          </cell>
        </row>
        <row r="379">
          <cell r="C379" t="str">
            <v>9210136</v>
          </cell>
          <cell r="F379">
            <v>140</v>
          </cell>
        </row>
        <row r="380">
          <cell r="C380" t="str">
            <v>9210208</v>
          </cell>
          <cell r="F380">
            <v>9600</v>
          </cell>
        </row>
        <row r="381">
          <cell r="C381" t="str">
            <v>9202111</v>
          </cell>
          <cell r="F381">
            <v>32</v>
          </cell>
        </row>
        <row r="382">
          <cell r="C382" t="str">
            <v>9202111</v>
          </cell>
          <cell r="F382">
            <v>21</v>
          </cell>
        </row>
        <row r="383">
          <cell r="C383" t="str">
            <v>9202111</v>
          </cell>
          <cell r="F383">
            <v>15</v>
          </cell>
        </row>
        <row r="384">
          <cell r="C384" t="str">
            <v>9210442</v>
          </cell>
          <cell r="F384">
            <v>120</v>
          </cell>
        </row>
        <row r="385">
          <cell r="C385" t="str">
            <v>9210442</v>
          </cell>
          <cell r="F385">
            <v>40</v>
          </cell>
        </row>
        <row r="386">
          <cell r="C386" t="str">
            <v>9210451</v>
          </cell>
          <cell r="F386">
            <v>121</v>
          </cell>
        </row>
        <row r="387">
          <cell r="C387" t="str">
            <v>93102113</v>
          </cell>
          <cell r="F387">
            <v>62</v>
          </cell>
        </row>
        <row r="388">
          <cell r="C388" t="str">
            <v>9210339</v>
          </cell>
          <cell r="F388">
            <v>750</v>
          </cell>
        </row>
        <row r="389">
          <cell r="C389" t="str">
            <v>9210451</v>
          </cell>
          <cell r="F389">
            <v>84</v>
          </cell>
        </row>
        <row r="390">
          <cell r="C390" t="str">
            <v>9210442</v>
          </cell>
          <cell r="F390">
            <v>1</v>
          </cell>
        </row>
        <row r="391">
          <cell r="C391" t="str">
            <v>9210451</v>
          </cell>
          <cell r="F391">
            <v>1000</v>
          </cell>
        </row>
        <row r="392">
          <cell r="C392" t="str">
            <v>9205015</v>
          </cell>
          <cell r="F392">
            <v>20000</v>
          </cell>
        </row>
        <row r="393">
          <cell r="C393" t="str">
            <v>9205013</v>
          </cell>
          <cell r="F393">
            <v>20000</v>
          </cell>
        </row>
        <row r="394">
          <cell r="C394" t="str">
            <v>9207019</v>
          </cell>
          <cell r="F394">
            <v>20000</v>
          </cell>
        </row>
        <row r="395">
          <cell r="C395" t="str">
            <v>9207021</v>
          </cell>
          <cell r="F395">
            <v>20000</v>
          </cell>
        </row>
        <row r="396">
          <cell r="C396" t="str">
            <v>9208031</v>
          </cell>
          <cell r="F396">
            <v>3000</v>
          </cell>
        </row>
        <row r="397">
          <cell r="C397" t="str">
            <v>9208030</v>
          </cell>
          <cell r="F397">
            <v>3000</v>
          </cell>
        </row>
        <row r="398">
          <cell r="C398" t="str">
            <v>9208011</v>
          </cell>
          <cell r="F398">
            <v>1000</v>
          </cell>
        </row>
        <row r="399">
          <cell r="C399" t="str">
            <v>9210644</v>
          </cell>
          <cell r="F399">
            <v>1000</v>
          </cell>
        </row>
        <row r="400">
          <cell r="C400" t="str">
            <v>9210645</v>
          </cell>
          <cell r="F400">
            <v>3000</v>
          </cell>
        </row>
        <row r="401">
          <cell r="C401" t="str">
            <v>9210651</v>
          </cell>
          <cell r="F401">
            <v>5000</v>
          </cell>
        </row>
        <row r="402">
          <cell r="C402" t="str">
            <v>9210651</v>
          </cell>
          <cell r="F402">
            <v>5000</v>
          </cell>
        </row>
        <row r="403">
          <cell r="C403" t="str">
            <v>9210657</v>
          </cell>
          <cell r="F403">
            <v>60</v>
          </cell>
        </row>
        <row r="404">
          <cell r="C404" t="str">
            <v>9210647</v>
          </cell>
          <cell r="F404">
            <v>480</v>
          </cell>
        </row>
        <row r="405">
          <cell r="C405" t="str">
            <v>9210647</v>
          </cell>
          <cell r="F405">
            <v>720</v>
          </cell>
        </row>
        <row r="406">
          <cell r="C406" t="str">
            <v>9210207</v>
          </cell>
          <cell r="F406">
            <v>3024</v>
          </cell>
        </row>
        <row r="407">
          <cell r="C407" t="str">
            <v>9210209</v>
          </cell>
          <cell r="F407">
            <v>3024</v>
          </cell>
        </row>
        <row r="408">
          <cell r="C408" t="str">
            <v>9210195</v>
          </cell>
          <cell r="F408">
            <v>3024</v>
          </cell>
        </row>
        <row r="409">
          <cell r="C409" t="str">
            <v>9210207</v>
          </cell>
          <cell r="F409">
            <v>3108</v>
          </cell>
        </row>
        <row r="410">
          <cell r="C410" t="str">
            <v>9210641</v>
          </cell>
          <cell r="F410">
            <v>1200</v>
          </cell>
        </row>
        <row r="411">
          <cell r="C411" t="str">
            <v>9210641</v>
          </cell>
          <cell r="F411">
            <v>1200</v>
          </cell>
        </row>
        <row r="412">
          <cell r="C412" t="str">
            <v>9210641</v>
          </cell>
          <cell r="F412">
            <v>1200</v>
          </cell>
        </row>
        <row r="413">
          <cell r="C413" t="str">
            <v>9210225</v>
          </cell>
          <cell r="F413">
            <v>3074</v>
          </cell>
        </row>
        <row r="414">
          <cell r="C414" t="str">
            <v>9210641</v>
          </cell>
          <cell r="F414">
            <v>1920</v>
          </cell>
        </row>
        <row r="415">
          <cell r="C415" t="str">
            <v>9210641</v>
          </cell>
          <cell r="F415">
            <v>1608</v>
          </cell>
        </row>
        <row r="416">
          <cell r="C416" t="str">
            <v>9210656</v>
          </cell>
          <cell r="F416">
            <v>756</v>
          </cell>
        </row>
        <row r="417">
          <cell r="C417" t="str">
            <v>9210658</v>
          </cell>
          <cell r="F417">
            <v>41</v>
          </cell>
        </row>
        <row r="418">
          <cell r="C418" t="str">
            <v>9210659</v>
          </cell>
          <cell r="F418">
            <v>465</v>
          </cell>
        </row>
        <row r="419">
          <cell r="C419" t="str">
            <v>9210660</v>
          </cell>
          <cell r="F419">
            <v>48</v>
          </cell>
        </row>
        <row r="420">
          <cell r="C420" t="str">
            <v>9210661</v>
          </cell>
          <cell r="F420">
            <v>330</v>
          </cell>
        </row>
        <row r="421">
          <cell r="C421" t="str">
            <v>9210662</v>
          </cell>
          <cell r="F421">
            <v>60</v>
          </cell>
        </row>
        <row r="422">
          <cell r="C422" t="str">
            <v>9210663</v>
          </cell>
          <cell r="F422">
            <v>50</v>
          </cell>
        </row>
        <row r="423">
          <cell r="C423" t="str">
            <v>9210664</v>
          </cell>
          <cell r="F423">
            <v>432</v>
          </cell>
        </row>
        <row r="424">
          <cell r="C424" t="str">
            <v>9210665</v>
          </cell>
          <cell r="F424">
            <v>0.5</v>
          </cell>
        </row>
        <row r="425">
          <cell r="C425" t="str">
            <v>9210666</v>
          </cell>
          <cell r="F425">
            <v>462.5</v>
          </cell>
        </row>
        <row r="426">
          <cell r="C426" t="str">
            <v>9210667</v>
          </cell>
          <cell r="F426">
            <v>638</v>
          </cell>
        </row>
        <row r="427">
          <cell r="C427" t="str">
            <v>9210668</v>
          </cell>
          <cell r="F427">
            <v>750</v>
          </cell>
        </row>
        <row r="428">
          <cell r="C428" t="str">
            <v>9210669</v>
          </cell>
          <cell r="F428">
            <v>750</v>
          </cell>
        </row>
        <row r="429">
          <cell r="C429" t="str">
            <v>9210670</v>
          </cell>
          <cell r="F429">
            <v>400</v>
          </cell>
        </row>
        <row r="430">
          <cell r="C430" t="str">
            <v>9210671</v>
          </cell>
          <cell r="F430">
            <v>500</v>
          </cell>
        </row>
        <row r="431">
          <cell r="C431" t="str">
            <v>9202111</v>
          </cell>
          <cell r="F431">
            <v>25</v>
          </cell>
        </row>
        <row r="432">
          <cell r="C432" t="str">
            <v>9205002</v>
          </cell>
          <cell r="F432">
            <v>39150</v>
          </cell>
        </row>
        <row r="433">
          <cell r="C433" t="str">
            <v>9203028</v>
          </cell>
          <cell r="F433">
            <v>1000</v>
          </cell>
        </row>
        <row r="434">
          <cell r="C434" t="str">
            <v>9210451</v>
          </cell>
          <cell r="F434">
            <v>90</v>
          </cell>
        </row>
        <row r="435">
          <cell r="C435" t="str">
            <v>9210379</v>
          </cell>
          <cell r="F435">
            <v>1</v>
          </cell>
        </row>
        <row r="436">
          <cell r="C436" t="str">
            <v>9202624</v>
          </cell>
          <cell r="F436">
            <v>38</v>
          </cell>
        </row>
        <row r="437">
          <cell r="C437" t="str">
            <v>9201721</v>
          </cell>
          <cell r="F437">
            <v>10000</v>
          </cell>
        </row>
        <row r="438">
          <cell r="C438" t="str">
            <v>9202111</v>
          </cell>
          <cell r="F438">
            <v>32</v>
          </cell>
        </row>
        <row r="439">
          <cell r="C439" t="str">
            <v>93102113</v>
          </cell>
          <cell r="F439">
            <v>180</v>
          </cell>
        </row>
        <row r="440">
          <cell r="C440" t="str">
            <v>9210451</v>
          </cell>
          <cell r="F440">
            <v>185</v>
          </cell>
        </row>
        <row r="441">
          <cell r="C441" t="str">
            <v>9208008</v>
          </cell>
          <cell r="F441">
            <v>50000</v>
          </cell>
        </row>
        <row r="442">
          <cell r="C442" t="str">
            <v>93102113</v>
          </cell>
          <cell r="F442">
            <v>7</v>
          </cell>
        </row>
        <row r="443">
          <cell r="C443" t="str">
            <v>9210451</v>
          </cell>
          <cell r="F443">
            <v>1</v>
          </cell>
        </row>
        <row r="444">
          <cell r="C444" t="str">
            <v>9210656</v>
          </cell>
          <cell r="F444">
            <v>14500</v>
          </cell>
        </row>
        <row r="445">
          <cell r="C445" t="str">
            <v>9210641</v>
          </cell>
          <cell r="F445">
            <v>5000</v>
          </cell>
        </row>
        <row r="446">
          <cell r="C446" t="str">
            <v>9210641</v>
          </cell>
          <cell r="F446">
            <v>4755</v>
          </cell>
        </row>
        <row r="447">
          <cell r="C447" t="str">
            <v>9210656</v>
          </cell>
          <cell r="F447">
            <v>4520</v>
          </cell>
        </row>
        <row r="448">
          <cell r="C448" t="str">
            <v>9210641</v>
          </cell>
          <cell r="F448">
            <v>10000</v>
          </cell>
        </row>
        <row r="449">
          <cell r="C449" t="str">
            <v>9210647</v>
          </cell>
          <cell r="F449">
            <v>10000</v>
          </cell>
        </row>
        <row r="450">
          <cell r="C450" t="str">
            <v>9210209</v>
          </cell>
          <cell r="F450">
            <v>14800</v>
          </cell>
        </row>
        <row r="451">
          <cell r="C451" t="str">
            <v>9207012</v>
          </cell>
          <cell r="F451">
            <v>2000</v>
          </cell>
        </row>
        <row r="452">
          <cell r="C452" t="str">
            <v>9210661</v>
          </cell>
          <cell r="F452">
            <v>980</v>
          </cell>
        </row>
        <row r="453">
          <cell r="C453" t="str">
            <v>9210417</v>
          </cell>
          <cell r="F453">
            <v>10</v>
          </cell>
        </row>
        <row r="454">
          <cell r="C454" t="str">
            <v>9202111</v>
          </cell>
          <cell r="F454">
            <v>65</v>
          </cell>
        </row>
        <row r="455">
          <cell r="C455" t="str">
            <v>9210338</v>
          </cell>
          <cell r="F455">
            <v>110</v>
          </cell>
        </row>
        <row r="456">
          <cell r="C456" t="str">
            <v>9210667</v>
          </cell>
          <cell r="F456">
            <v>417</v>
          </cell>
        </row>
        <row r="457">
          <cell r="C457" t="str">
            <v>9210492</v>
          </cell>
          <cell r="F457">
            <v>19.100000000000001</v>
          </cell>
        </row>
        <row r="458">
          <cell r="C458" t="str">
            <v>9210472</v>
          </cell>
          <cell r="F458">
            <v>260</v>
          </cell>
        </row>
        <row r="459">
          <cell r="C459" t="str">
            <v>9210677</v>
          </cell>
          <cell r="F459">
            <v>91</v>
          </cell>
        </row>
        <row r="460">
          <cell r="C460" t="str">
            <v>9210287</v>
          </cell>
          <cell r="F460">
            <v>221</v>
          </cell>
        </row>
        <row r="461">
          <cell r="C461" t="str">
            <v>9210233</v>
          </cell>
          <cell r="F461">
            <v>40</v>
          </cell>
        </row>
        <row r="462">
          <cell r="C462" t="str">
            <v>9205028</v>
          </cell>
          <cell r="F462">
            <v>4000</v>
          </cell>
        </row>
        <row r="463">
          <cell r="C463" t="str">
            <v>9208019</v>
          </cell>
          <cell r="F463">
            <v>30850</v>
          </cell>
        </row>
        <row r="464">
          <cell r="C464" t="str">
            <v>9208020</v>
          </cell>
          <cell r="F464">
            <v>9500</v>
          </cell>
        </row>
        <row r="465">
          <cell r="C465" t="str">
            <v>9208018</v>
          </cell>
          <cell r="F465">
            <v>1470</v>
          </cell>
        </row>
        <row r="466">
          <cell r="C466" t="str">
            <v>9203044</v>
          </cell>
          <cell r="F466">
            <v>30000</v>
          </cell>
        </row>
        <row r="467">
          <cell r="C467" t="str">
            <v>9203028</v>
          </cell>
          <cell r="F467">
            <v>1000</v>
          </cell>
        </row>
        <row r="468">
          <cell r="C468" t="str">
            <v>9203062</v>
          </cell>
          <cell r="F468">
            <v>4000</v>
          </cell>
        </row>
        <row r="469">
          <cell r="C469" t="str">
            <v>9205002</v>
          </cell>
          <cell r="F469">
            <v>50000</v>
          </cell>
        </row>
        <row r="470">
          <cell r="C470" t="str">
            <v>9210497</v>
          </cell>
          <cell r="F470">
            <v>5000</v>
          </cell>
        </row>
        <row r="471">
          <cell r="C471" t="str">
            <v>9210675</v>
          </cell>
          <cell r="F471">
            <v>4050</v>
          </cell>
        </row>
        <row r="472">
          <cell r="C472" t="str">
            <v>9210485</v>
          </cell>
          <cell r="F472">
            <v>9600</v>
          </cell>
        </row>
        <row r="473">
          <cell r="C473" t="str">
            <v>9210468</v>
          </cell>
          <cell r="F473">
            <v>2480</v>
          </cell>
        </row>
        <row r="474">
          <cell r="C474" t="str">
            <v>9210212</v>
          </cell>
          <cell r="F474">
            <v>2975</v>
          </cell>
        </row>
        <row r="475">
          <cell r="C475" t="str">
            <v>9209103</v>
          </cell>
          <cell r="F475">
            <v>200</v>
          </cell>
        </row>
        <row r="476">
          <cell r="C476" t="str">
            <v>9201736</v>
          </cell>
          <cell r="F476">
            <v>25000</v>
          </cell>
        </row>
        <row r="477">
          <cell r="C477" t="str">
            <v>9201737</v>
          </cell>
          <cell r="F477">
            <v>5000</v>
          </cell>
        </row>
        <row r="478">
          <cell r="C478" t="str">
            <v>9210442</v>
          </cell>
          <cell r="F478">
            <v>300</v>
          </cell>
        </row>
        <row r="479">
          <cell r="C479" t="str">
            <v>9207011</v>
          </cell>
          <cell r="F479">
            <v>1000</v>
          </cell>
        </row>
        <row r="480">
          <cell r="C480" t="str">
            <v>93102113</v>
          </cell>
          <cell r="F480">
            <v>55</v>
          </cell>
        </row>
        <row r="481">
          <cell r="C481" t="str">
            <v>9210418</v>
          </cell>
          <cell r="F481">
            <v>250</v>
          </cell>
        </row>
        <row r="482">
          <cell r="C482" t="str">
            <v>9210451</v>
          </cell>
          <cell r="F482">
            <v>85</v>
          </cell>
        </row>
        <row r="483">
          <cell r="C483" t="str">
            <v>9210442</v>
          </cell>
          <cell r="F483">
            <v>2</v>
          </cell>
        </row>
        <row r="484">
          <cell r="C484" t="str">
            <v>9210615</v>
          </cell>
          <cell r="F484">
            <v>250</v>
          </cell>
        </row>
        <row r="485">
          <cell r="C485" t="str">
            <v>9210676</v>
          </cell>
          <cell r="F485">
            <v>100</v>
          </cell>
        </row>
        <row r="486">
          <cell r="C486" t="str">
            <v>9210180</v>
          </cell>
          <cell r="F486">
            <v>2000</v>
          </cell>
        </row>
        <row r="487">
          <cell r="C487" t="str">
            <v>9210181</v>
          </cell>
          <cell r="F487">
            <v>2000</v>
          </cell>
        </row>
        <row r="488">
          <cell r="C488" t="str">
            <v>9210672</v>
          </cell>
          <cell r="F488">
            <v>20000</v>
          </cell>
        </row>
        <row r="489">
          <cell r="C489" t="str">
            <v>9210673</v>
          </cell>
          <cell r="F489">
            <v>43000</v>
          </cell>
        </row>
        <row r="490">
          <cell r="C490" t="str">
            <v>9210207</v>
          </cell>
          <cell r="F490">
            <v>4500</v>
          </cell>
        </row>
        <row r="491">
          <cell r="C491" t="str">
            <v>9210208</v>
          </cell>
          <cell r="F491">
            <v>9000</v>
          </cell>
        </row>
        <row r="492">
          <cell r="C492" t="str">
            <v>9210345</v>
          </cell>
          <cell r="F492">
            <v>4500</v>
          </cell>
        </row>
        <row r="493">
          <cell r="C493" t="str">
            <v>9210208</v>
          </cell>
          <cell r="F493">
            <v>3200</v>
          </cell>
        </row>
        <row r="494">
          <cell r="C494" t="str">
            <v>9210208</v>
          </cell>
          <cell r="F494">
            <v>7200</v>
          </cell>
        </row>
        <row r="495">
          <cell r="C495" t="str">
            <v>9208011</v>
          </cell>
          <cell r="F495">
            <v>800</v>
          </cell>
        </row>
        <row r="496">
          <cell r="C496" t="str">
            <v>9210310</v>
          </cell>
          <cell r="F496">
            <v>1130</v>
          </cell>
        </row>
        <row r="497">
          <cell r="C497" t="str">
            <v>9210674</v>
          </cell>
          <cell r="F497">
            <v>400</v>
          </cell>
        </row>
        <row r="498">
          <cell r="C498" t="str">
            <v>9208020</v>
          </cell>
          <cell r="F498">
            <v>8000</v>
          </cell>
        </row>
        <row r="499">
          <cell r="C499" t="str">
            <v>9208022</v>
          </cell>
          <cell r="F499">
            <v>1000</v>
          </cell>
        </row>
        <row r="500">
          <cell r="C500" t="str">
            <v>9210287</v>
          </cell>
          <cell r="F500">
            <v>250</v>
          </cell>
        </row>
        <row r="501">
          <cell r="C501" t="str">
            <v>9210472</v>
          </cell>
          <cell r="F501">
            <v>21</v>
          </cell>
        </row>
        <row r="502">
          <cell r="C502" t="str">
            <v>9210077</v>
          </cell>
          <cell r="F502">
            <v>28</v>
          </cell>
        </row>
        <row r="503">
          <cell r="C503" t="str">
            <v>9210228</v>
          </cell>
          <cell r="F503">
            <v>2.5</v>
          </cell>
        </row>
        <row r="504">
          <cell r="C504" t="str">
            <v>9210113</v>
          </cell>
          <cell r="F504">
            <v>15</v>
          </cell>
        </row>
        <row r="505">
          <cell r="C505" t="str">
            <v>9210164</v>
          </cell>
          <cell r="F505">
            <v>8</v>
          </cell>
        </row>
        <row r="506">
          <cell r="C506" t="str">
            <v>9210146</v>
          </cell>
          <cell r="F506">
            <v>241</v>
          </cell>
        </row>
        <row r="507">
          <cell r="C507" t="str">
            <v>9210194</v>
          </cell>
          <cell r="F507">
            <v>30</v>
          </cell>
        </row>
        <row r="508">
          <cell r="C508" t="str">
            <v>9210190</v>
          </cell>
          <cell r="F508">
            <v>50</v>
          </cell>
        </row>
        <row r="509">
          <cell r="C509" t="str">
            <v>9210318</v>
          </cell>
          <cell r="F509">
            <v>20</v>
          </cell>
        </row>
        <row r="510">
          <cell r="C510" t="str">
            <v>9210678</v>
          </cell>
          <cell r="F510">
            <v>10</v>
          </cell>
        </row>
        <row r="511">
          <cell r="C511" t="str">
            <v>9210679</v>
          </cell>
          <cell r="F511">
            <v>4</v>
          </cell>
        </row>
        <row r="512">
          <cell r="C512" t="str">
            <v>9210680</v>
          </cell>
          <cell r="F512">
            <v>4</v>
          </cell>
        </row>
        <row r="513">
          <cell r="C513" t="str">
            <v>9210681</v>
          </cell>
          <cell r="F513">
            <v>8</v>
          </cell>
        </row>
        <row r="514">
          <cell r="C514" t="str">
            <v>9210682</v>
          </cell>
          <cell r="F514">
            <v>5</v>
          </cell>
        </row>
        <row r="515">
          <cell r="C515" t="str">
            <v>9210683</v>
          </cell>
          <cell r="F515">
            <v>5</v>
          </cell>
        </row>
        <row r="516">
          <cell r="C516" t="str">
            <v>9210113</v>
          </cell>
          <cell r="F516">
            <v>25</v>
          </cell>
        </row>
        <row r="517">
          <cell r="C517" t="str">
            <v>9210027</v>
          </cell>
          <cell r="F517">
            <v>10</v>
          </cell>
        </row>
        <row r="518">
          <cell r="C518" t="str">
            <v>9210118</v>
          </cell>
          <cell r="F518">
            <v>70</v>
          </cell>
        </row>
        <row r="519">
          <cell r="C519" t="str">
            <v>9210198</v>
          </cell>
          <cell r="F519">
            <v>120</v>
          </cell>
        </row>
        <row r="520">
          <cell r="C520" t="str">
            <v>9210343</v>
          </cell>
          <cell r="F520">
            <v>13</v>
          </cell>
        </row>
        <row r="521">
          <cell r="C521" t="str">
            <v>9210325</v>
          </cell>
          <cell r="F521">
            <v>13</v>
          </cell>
        </row>
        <row r="522">
          <cell r="C522" t="str">
            <v>9210684</v>
          </cell>
          <cell r="F522">
            <v>3.25</v>
          </cell>
        </row>
        <row r="523">
          <cell r="C523" t="str">
            <v>9210685</v>
          </cell>
          <cell r="F523">
            <v>8</v>
          </cell>
        </row>
        <row r="524">
          <cell r="C524" t="str">
            <v>9210686</v>
          </cell>
          <cell r="F524">
            <v>5</v>
          </cell>
        </row>
        <row r="525">
          <cell r="C525" t="str">
            <v>9210165</v>
          </cell>
          <cell r="F525">
            <v>1</v>
          </cell>
        </row>
        <row r="526">
          <cell r="C526" t="str">
            <v>9210166</v>
          </cell>
          <cell r="F526">
            <v>10</v>
          </cell>
        </row>
        <row r="527">
          <cell r="C527" t="str">
            <v>9210030</v>
          </cell>
          <cell r="F527">
            <v>60</v>
          </cell>
        </row>
        <row r="528">
          <cell r="C528" t="str">
            <v>9210327</v>
          </cell>
          <cell r="F528">
            <v>42.8</v>
          </cell>
        </row>
        <row r="529">
          <cell r="C529" t="str">
            <v>9310544</v>
          </cell>
          <cell r="F529">
            <v>10</v>
          </cell>
        </row>
        <row r="530">
          <cell r="C530" t="str">
            <v>9210687</v>
          </cell>
          <cell r="F530">
            <v>480</v>
          </cell>
        </row>
        <row r="531">
          <cell r="C531" t="str">
            <v>9210688</v>
          </cell>
          <cell r="F531">
            <v>7</v>
          </cell>
        </row>
        <row r="532">
          <cell r="C532" t="str">
            <v>9210689</v>
          </cell>
          <cell r="F532">
            <v>20</v>
          </cell>
        </row>
        <row r="533">
          <cell r="C533" t="str">
            <v>9210690</v>
          </cell>
          <cell r="F533">
            <v>20</v>
          </cell>
        </row>
        <row r="534">
          <cell r="C534" t="str">
            <v>9210691</v>
          </cell>
          <cell r="F534">
            <v>15</v>
          </cell>
        </row>
        <row r="535">
          <cell r="C535" t="str">
            <v>9210692</v>
          </cell>
          <cell r="F535">
            <v>10</v>
          </cell>
        </row>
        <row r="536">
          <cell r="C536" t="str">
            <v>9210693</v>
          </cell>
          <cell r="F536">
            <v>10</v>
          </cell>
        </row>
        <row r="537">
          <cell r="C537" t="str">
            <v>9210694</v>
          </cell>
          <cell r="F537">
            <v>10</v>
          </cell>
        </row>
        <row r="538">
          <cell r="C538" t="str">
            <v>9210695</v>
          </cell>
          <cell r="F538">
            <v>1</v>
          </cell>
        </row>
        <row r="539">
          <cell r="C539" t="str">
            <v>9210696</v>
          </cell>
          <cell r="F539">
            <v>250</v>
          </cell>
        </row>
        <row r="540">
          <cell r="C540" t="str">
            <v>9210697</v>
          </cell>
          <cell r="F540">
            <v>3</v>
          </cell>
        </row>
        <row r="541">
          <cell r="C541" t="str">
            <v>9210698</v>
          </cell>
          <cell r="F541">
            <v>6</v>
          </cell>
        </row>
        <row r="542">
          <cell r="C542" t="str">
            <v>9210310</v>
          </cell>
          <cell r="F542">
            <v>97</v>
          </cell>
        </row>
        <row r="543">
          <cell r="C543" t="str">
            <v>9210415</v>
          </cell>
          <cell r="F543">
            <v>10</v>
          </cell>
        </row>
        <row r="544">
          <cell r="C544" t="str">
            <v>9310552</v>
          </cell>
          <cell r="F544">
            <v>2</v>
          </cell>
        </row>
        <row r="545">
          <cell r="C545" t="str">
            <v>9210699</v>
          </cell>
          <cell r="F545">
            <v>66</v>
          </cell>
        </row>
        <row r="546">
          <cell r="C546" t="str">
            <v>9210700</v>
          </cell>
          <cell r="F546">
            <v>15</v>
          </cell>
        </row>
        <row r="547">
          <cell r="C547" t="str">
            <v>9210701</v>
          </cell>
          <cell r="F547">
            <v>15</v>
          </cell>
        </row>
        <row r="548">
          <cell r="C548" t="str">
            <v>9210442</v>
          </cell>
          <cell r="F548">
            <v>76</v>
          </cell>
        </row>
        <row r="549">
          <cell r="C549" t="str">
            <v>9201736</v>
          </cell>
          <cell r="F549">
            <v>20000</v>
          </cell>
        </row>
        <row r="550">
          <cell r="C550" t="str">
            <v>9202739</v>
          </cell>
          <cell r="F550">
            <v>85</v>
          </cell>
        </row>
        <row r="551">
          <cell r="C551" t="str">
            <v>9210637</v>
          </cell>
          <cell r="F551">
            <v>60</v>
          </cell>
        </row>
        <row r="552">
          <cell r="C552" t="str">
            <v>9210660</v>
          </cell>
          <cell r="F552">
            <v>10</v>
          </cell>
        </row>
        <row r="553">
          <cell r="C553" t="str">
            <v>9310546</v>
          </cell>
          <cell r="F553">
            <v>89</v>
          </cell>
        </row>
        <row r="554">
          <cell r="C554" t="str">
            <v>9205026</v>
          </cell>
          <cell r="F554">
            <v>300000</v>
          </cell>
        </row>
        <row r="555">
          <cell r="C555" t="str">
            <v>9205029</v>
          </cell>
          <cell r="F555">
            <v>300000</v>
          </cell>
        </row>
      </sheetData>
      <sheetData sheetId="11">
        <row r="2">
          <cell r="C2" t="str">
            <v>9210234</v>
          </cell>
          <cell r="F2">
            <v>649</v>
          </cell>
        </row>
        <row r="3">
          <cell r="C3" t="str">
            <v>9210236</v>
          </cell>
          <cell r="F3">
            <v>274</v>
          </cell>
        </row>
        <row r="4">
          <cell r="C4" t="str">
            <v>9210238</v>
          </cell>
          <cell r="F4">
            <v>600</v>
          </cell>
        </row>
        <row r="5">
          <cell r="C5" t="str">
            <v>9210310</v>
          </cell>
          <cell r="F5">
            <v>330</v>
          </cell>
        </row>
        <row r="6">
          <cell r="C6" t="str">
            <v>9210283</v>
          </cell>
          <cell r="F6">
            <v>96</v>
          </cell>
        </row>
        <row r="7">
          <cell r="C7" t="str">
            <v>9210303</v>
          </cell>
          <cell r="F7">
            <v>21</v>
          </cell>
        </row>
        <row r="8">
          <cell r="C8" t="str">
            <v>9210299</v>
          </cell>
          <cell r="F8">
            <v>460</v>
          </cell>
        </row>
        <row r="9">
          <cell r="C9" t="str">
            <v>9210233</v>
          </cell>
          <cell r="F9">
            <v>630</v>
          </cell>
        </row>
        <row r="10">
          <cell r="C10" t="str">
            <v>9210369</v>
          </cell>
          <cell r="F10">
            <v>535</v>
          </cell>
        </row>
        <row r="11">
          <cell r="C11" t="str">
            <v>9210068</v>
          </cell>
          <cell r="F11">
            <v>480</v>
          </cell>
        </row>
        <row r="12">
          <cell r="C12" t="str">
            <v>9210162</v>
          </cell>
          <cell r="F12">
            <v>60</v>
          </cell>
        </row>
        <row r="13">
          <cell r="C13" t="str">
            <v>9210165</v>
          </cell>
          <cell r="F13">
            <v>10</v>
          </cell>
        </row>
        <row r="14">
          <cell r="C14" t="str">
            <v>9210228</v>
          </cell>
          <cell r="F14">
            <v>10</v>
          </cell>
        </row>
        <row r="15">
          <cell r="C15" t="str">
            <v>9210300</v>
          </cell>
          <cell r="F15">
            <v>30</v>
          </cell>
        </row>
        <row r="16">
          <cell r="C16" t="str">
            <v>9210165</v>
          </cell>
          <cell r="F16">
            <v>10</v>
          </cell>
        </row>
        <row r="17">
          <cell r="C17" t="str">
            <v>9203062</v>
          </cell>
          <cell r="F17">
            <v>9</v>
          </cell>
        </row>
        <row r="18">
          <cell r="C18" t="str">
            <v>9210426</v>
          </cell>
          <cell r="F18">
            <v>1</v>
          </cell>
        </row>
        <row r="19">
          <cell r="C19" t="str">
            <v>9210427</v>
          </cell>
          <cell r="F19">
            <v>3</v>
          </cell>
        </row>
        <row r="20">
          <cell r="C20" t="str">
            <v>9203062</v>
          </cell>
          <cell r="F20">
            <v>500</v>
          </cell>
        </row>
        <row r="21">
          <cell r="C21" t="str">
            <v>9203064</v>
          </cell>
          <cell r="F21">
            <v>9</v>
          </cell>
        </row>
        <row r="22">
          <cell r="C22" t="str">
            <v>9203062</v>
          </cell>
          <cell r="F22">
            <v>196</v>
          </cell>
        </row>
        <row r="23">
          <cell r="C23" t="str">
            <v>9203061</v>
          </cell>
          <cell r="F23">
            <v>50</v>
          </cell>
        </row>
        <row r="24">
          <cell r="C24" t="str">
            <v>9203059</v>
          </cell>
          <cell r="F24">
            <v>20</v>
          </cell>
        </row>
        <row r="25">
          <cell r="C25" t="str">
            <v>9202111</v>
          </cell>
          <cell r="F25">
            <v>32</v>
          </cell>
        </row>
        <row r="26">
          <cell r="C26" t="str">
            <v>9209028</v>
          </cell>
          <cell r="F26">
            <v>100</v>
          </cell>
        </row>
        <row r="27">
          <cell r="C27" t="str">
            <v>9201728</v>
          </cell>
          <cell r="F27">
            <v>2000</v>
          </cell>
        </row>
        <row r="28">
          <cell r="C28" t="str">
            <v>9208019</v>
          </cell>
          <cell r="F28">
            <v>1700</v>
          </cell>
        </row>
        <row r="29">
          <cell r="C29" t="str">
            <v>9203061</v>
          </cell>
          <cell r="F29">
            <v>590</v>
          </cell>
        </row>
        <row r="30">
          <cell r="C30" t="str">
            <v>9201718</v>
          </cell>
          <cell r="F30">
            <v>9000</v>
          </cell>
        </row>
        <row r="31">
          <cell r="C31" t="str">
            <v>9201719</v>
          </cell>
          <cell r="F31">
            <v>2000</v>
          </cell>
        </row>
        <row r="32">
          <cell r="C32" t="str">
            <v>9210165</v>
          </cell>
          <cell r="F32">
            <v>270</v>
          </cell>
        </row>
        <row r="33">
          <cell r="C33" t="str">
            <v>9210228</v>
          </cell>
          <cell r="F33">
            <v>4.5</v>
          </cell>
        </row>
        <row r="34">
          <cell r="C34" t="str">
            <v>9210310</v>
          </cell>
          <cell r="F34">
            <v>15</v>
          </cell>
        </row>
        <row r="35">
          <cell r="C35" t="str">
            <v>9210434</v>
          </cell>
          <cell r="F35">
            <v>20</v>
          </cell>
        </row>
        <row r="36">
          <cell r="C36" t="str">
            <v>9210309</v>
          </cell>
          <cell r="F36">
            <v>83.5</v>
          </cell>
        </row>
        <row r="37">
          <cell r="C37" t="str">
            <v>9210166</v>
          </cell>
          <cell r="F37">
            <v>50</v>
          </cell>
        </row>
        <row r="38">
          <cell r="C38" t="str">
            <v>9210380</v>
          </cell>
          <cell r="F38">
            <v>400</v>
          </cell>
        </row>
        <row r="39">
          <cell r="C39" t="str">
            <v>9210212</v>
          </cell>
          <cell r="F39">
            <v>70</v>
          </cell>
        </row>
        <row r="40">
          <cell r="C40" t="str">
            <v>9210231</v>
          </cell>
          <cell r="F40">
            <v>50</v>
          </cell>
        </row>
        <row r="41">
          <cell r="C41" t="str">
            <v>9210213</v>
          </cell>
          <cell r="F41">
            <v>25</v>
          </cell>
        </row>
        <row r="42">
          <cell r="C42" t="str">
            <v>9210214</v>
          </cell>
          <cell r="F42">
            <v>25</v>
          </cell>
        </row>
        <row r="43">
          <cell r="C43" t="str">
            <v>9210407</v>
          </cell>
          <cell r="F43">
            <v>86</v>
          </cell>
        </row>
        <row r="44">
          <cell r="C44" t="str">
            <v>9210229</v>
          </cell>
          <cell r="F44">
            <v>112</v>
          </cell>
        </row>
        <row r="45">
          <cell r="C45" t="str">
            <v>9210339</v>
          </cell>
          <cell r="F45">
            <v>250</v>
          </cell>
        </row>
        <row r="46">
          <cell r="C46" t="str">
            <v>9210162</v>
          </cell>
          <cell r="F46">
            <v>25</v>
          </cell>
        </row>
        <row r="47">
          <cell r="C47" t="str">
            <v>9210406</v>
          </cell>
          <cell r="F47">
            <v>11.5</v>
          </cell>
        </row>
        <row r="48">
          <cell r="C48" t="str">
            <v>9210300</v>
          </cell>
          <cell r="F48">
            <v>75</v>
          </cell>
        </row>
        <row r="49">
          <cell r="C49" t="str">
            <v>9210198</v>
          </cell>
          <cell r="F49">
            <v>60</v>
          </cell>
        </row>
        <row r="50">
          <cell r="C50" t="str">
            <v>9210147</v>
          </cell>
          <cell r="F50">
            <v>9</v>
          </cell>
        </row>
        <row r="51">
          <cell r="C51" t="str">
            <v>9210138</v>
          </cell>
          <cell r="F51">
            <v>35</v>
          </cell>
        </row>
        <row r="52">
          <cell r="C52" t="str">
            <v>9210233</v>
          </cell>
          <cell r="F52">
            <v>1</v>
          </cell>
        </row>
        <row r="53">
          <cell r="C53" t="str">
            <v>9210284</v>
          </cell>
          <cell r="F53">
            <v>3</v>
          </cell>
        </row>
        <row r="54">
          <cell r="C54" t="str">
            <v>93102114</v>
          </cell>
          <cell r="F54">
            <v>20</v>
          </cell>
        </row>
        <row r="55">
          <cell r="C55" t="str">
            <v>9201302</v>
          </cell>
          <cell r="F55">
            <v>7495</v>
          </cell>
        </row>
        <row r="56">
          <cell r="C56" t="str">
            <v>9201303</v>
          </cell>
          <cell r="F56">
            <v>9675</v>
          </cell>
        </row>
        <row r="57">
          <cell r="C57" t="str">
            <v>9208026</v>
          </cell>
          <cell r="F57">
            <v>100000</v>
          </cell>
        </row>
        <row r="58">
          <cell r="C58" t="str">
            <v>9210287</v>
          </cell>
          <cell r="F58">
            <v>649</v>
          </cell>
        </row>
        <row r="59">
          <cell r="C59" t="str">
            <v>9210462</v>
          </cell>
          <cell r="F59">
            <v>334</v>
          </cell>
        </row>
        <row r="60">
          <cell r="C60" t="str">
            <v>9210284</v>
          </cell>
          <cell r="F60">
            <v>600</v>
          </cell>
        </row>
        <row r="61">
          <cell r="C61" t="str">
            <v>9210285</v>
          </cell>
          <cell r="F61">
            <v>480</v>
          </cell>
        </row>
        <row r="62">
          <cell r="C62" t="str">
            <v>9209029</v>
          </cell>
          <cell r="F62">
            <v>96</v>
          </cell>
        </row>
        <row r="63">
          <cell r="C63" t="str">
            <v>9209028</v>
          </cell>
          <cell r="F63">
            <v>271</v>
          </cell>
        </row>
        <row r="64">
          <cell r="C64" t="str">
            <v>9210090</v>
          </cell>
          <cell r="F64">
            <v>630</v>
          </cell>
        </row>
        <row r="65">
          <cell r="C65" t="str">
            <v>9210147</v>
          </cell>
          <cell r="F65">
            <v>230</v>
          </cell>
        </row>
        <row r="66">
          <cell r="C66" t="str">
            <v>9210369</v>
          </cell>
          <cell r="F66">
            <v>465</v>
          </cell>
        </row>
        <row r="67">
          <cell r="C67" t="str">
            <v>9210186</v>
          </cell>
          <cell r="F67">
            <v>1500</v>
          </cell>
        </row>
        <row r="68">
          <cell r="C68" t="str">
            <v>9210280</v>
          </cell>
          <cell r="F68">
            <v>200</v>
          </cell>
        </row>
        <row r="69">
          <cell r="C69" t="str">
            <v>9208019</v>
          </cell>
          <cell r="F69">
            <v>21100</v>
          </cell>
        </row>
        <row r="70">
          <cell r="C70" t="str">
            <v>9208021</v>
          </cell>
          <cell r="F70">
            <v>20800</v>
          </cell>
        </row>
        <row r="71">
          <cell r="C71" t="str">
            <v>9210027</v>
          </cell>
          <cell r="F71">
            <v>40</v>
          </cell>
        </row>
        <row r="72">
          <cell r="C72" t="str">
            <v>9210229</v>
          </cell>
          <cell r="F72">
            <v>180</v>
          </cell>
        </row>
        <row r="73">
          <cell r="C73" t="str">
            <v>9210077</v>
          </cell>
          <cell r="F73">
            <v>20</v>
          </cell>
        </row>
        <row r="74">
          <cell r="C74" t="str">
            <v>9210119</v>
          </cell>
          <cell r="F74">
            <v>25</v>
          </cell>
        </row>
        <row r="75">
          <cell r="C75" t="str">
            <v>9210120</v>
          </cell>
          <cell r="F75">
            <v>80</v>
          </cell>
        </row>
        <row r="76">
          <cell r="C76" t="str">
            <v>9210176</v>
          </cell>
          <cell r="F76">
            <v>80</v>
          </cell>
        </row>
        <row r="77">
          <cell r="C77" t="str">
            <v>9210178</v>
          </cell>
          <cell r="F77">
            <v>160</v>
          </cell>
        </row>
        <row r="78">
          <cell r="C78" t="str">
            <v>9210445</v>
          </cell>
          <cell r="F78">
            <v>125</v>
          </cell>
        </row>
        <row r="79">
          <cell r="C79" t="str">
            <v>9210330</v>
          </cell>
          <cell r="F79">
            <v>2.2999999999999998</v>
          </cell>
        </row>
        <row r="80">
          <cell r="C80" t="str">
            <v>9210146</v>
          </cell>
          <cell r="F80">
            <v>1</v>
          </cell>
        </row>
        <row r="81">
          <cell r="C81" t="str">
            <v>9210234</v>
          </cell>
          <cell r="F81">
            <v>524</v>
          </cell>
        </row>
        <row r="82">
          <cell r="C82" t="str">
            <v>9210234</v>
          </cell>
          <cell r="F82">
            <v>434</v>
          </cell>
        </row>
        <row r="83">
          <cell r="C83" t="str">
            <v>9210462</v>
          </cell>
          <cell r="F83">
            <v>496</v>
          </cell>
        </row>
        <row r="84">
          <cell r="C84" t="str">
            <v>9210284</v>
          </cell>
          <cell r="F84">
            <v>900</v>
          </cell>
        </row>
        <row r="85">
          <cell r="C85" t="str">
            <v>9210285</v>
          </cell>
          <cell r="F85">
            <v>720</v>
          </cell>
        </row>
        <row r="86">
          <cell r="C86" t="str">
            <v>9210283</v>
          </cell>
          <cell r="F86">
            <v>144</v>
          </cell>
        </row>
        <row r="87">
          <cell r="C87" t="str">
            <v>9209028</v>
          </cell>
          <cell r="F87">
            <v>46</v>
          </cell>
        </row>
        <row r="88">
          <cell r="C88" t="str">
            <v>9210233</v>
          </cell>
          <cell r="F88">
            <v>420</v>
          </cell>
        </row>
        <row r="89">
          <cell r="C89" t="str">
            <v>9210369</v>
          </cell>
          <cell r="F89">
            <v>342</v>
          </cell>
        </row>
        <row r="90">
          <cell r="C90" t="str">
            <v>9201736</v>
          </cell>
          <cell r="F90">
            <v>60989</v>
          </cell>
        </row>
        <row r="91">
          <cell r="C91" t="str">
            <v>9201737</v>
          </cell>
          <cell r="F91">
            <v>44640</v>
          </cell>
        </row>
        <row r="92">
          <cell r="C92" t="str">
            <v>9201738</v>
          </cell>
          <cell r="F92">
            <v>10800</v>
          </cell>
        </row>
        <row r="93">
          <cell r="C93" t="str">
            <v>9203061</v>
          </cell>
          <cell r="F93">
            <v>3000</v>
          </cell>
        </row>
        <row r="94">
          <cell r="C94" t="str">
            <v>9203062</v>
          </cell>
          <cell r="F94">
            <v>5000</v>
          </cell>
        </row>
        <row r="95">
          <cell r="C95" t="str">
            <v>9203059</v>
          </cell>
          <cell r="F95">
            <v>2000</v>
          </cell>
        </row>
        <row r="96">
          <cell r="C96" t="str">
            <v>9210147</v>
          </cell>
          <cell r="F96">
            <v>4</v>
          </cell>
        </row>
        <row r="97">
          <cell r="C97" t="str">
            <v>9209029</v>
          </cell>
          <cell r="F97">
            <v>1500</v>
          </cell>
        </row>
        <row r="98">
          <cell r="C98" t="str">
            <v>9205002</v>
          </cell>
          <cell r="F98">
            <v>6000</v>
          </cell>
        </row>
        <row r="99">
          <cell r="C99" t="str">
            <v>9203078</v>
          </cell>
          <cell r="F99">
            <v>72</v>
          </cell>
        </row>
        <row r="100">
          <cell r="C100" t="str">
            <v>9203044</v>
          </cell>
          <cell r="F100">
            <v>4</v>
          </cell>
        </row>
        <row r="101">
          <cell r="C101" t="str">
            <v>9210427</v>
          </cell>
          <cell r="F101">
            <v>5</v>
          </cell>
        </row>
        <row r="102">
          <cell r="C102" t="str">
            <v>9210207</v>
          </cell>
          <cell r="F102">
            <v>18967</v>
          </cell>
        </row>
        <row r="103">
          <cell r="C103" t="str">
            <v>9210209</v>
          </cell>
          <cell r="F103">
            <v>6400</v>
          </cell>
        </row>
        <row r="104">
          <cell r="C104" t="str">
            <v>9210208</v>
          </cell>
          <cell r="F104">
            <v>22360</v>
          </cell>
        </row>
        <row r="105">
          <cell r="C105" t="str">
            <v>9210210</v>
          </cell>
          <cell r="F105">
            <v>4700</v>
          </cell>
        </row>
        <row r="106">
          <cell r="C106" t="str">
            <v>9210211</v>
          </cell>
          <cell r="F106">
            <v>4859</v>
          </cell>
        </row>
        <row r="107">
          <cell r="C107" t="str">
            <v>9210207</v>
          </cell>
          <cell r="F107">
            <v>28653</v>
          </cell>
        </row>
        <row r="108">
          <cell r="C108" t="str">
            <v>9210209</v>
          </cell>
          <cell r="F108">
            <v>3348</v>
          </cell>
        </row>
        <row r="109">
          <cell r="C109" t="str">
            <v>9210208</v>
          </cell>
          <cell r="F109">
            <v>3650</v>
          </cell>
        </row>
        <row r="110">
          <cell r="C110" t="str">
            <v>9210210</v>
          </cell>
          <cell r="F110">
            <v>32</v>
          </cell>
        </row>
        <row r="111">
          <cell r="C111" t="str">
            <v>9210235</v>
          </cell>
          <cell r="F111">
            <v>3837</v>
          </cell>
        </row>
        <row r="112">
          <cell r="C112" t="str">
            <v>9210208</v>
          </cell>
          <cell r="F112">
            <v>40</v>
          </cell>
        </row>
        <row r="113">
          <cell r="C113" t="str">
            <v>9210209</v>
          </cell>
          <cell r="F113">
            <v>40</v>
          </cell>
        </row>
        <row r="114">
          <cell r="C114" t="str">
            <v>9210182</v>
          </cell>
          <cell r="F114">
            <v>5000</v>
          </cell>
        </row>
        <row r="115">
          <cell r="C115" t="str">
            <v>9210197</v>
          </cell>
          <cell r="F115">
            <v>1300</v>
          </cell>
        </row>
        <row r="116">
          <cell r="C116" t="str">
            <v>9210463</v>
          </cell>
          <cell r="F116">
            <v>1300</v>
          </cell>
        </row>
        <row r="117">
          <cell r="C117" t="str">
            <v>9202111</v>
          </cell>
          <cell r="F117">
            <v>54</v>
          </cell>
        </row>
        <row r="118">
          <cell r="C118" t="str">
            <v>9201728</v>
          </cell>
          <cell r="F118">
            <v>12000</v>
          </cell>
        </row>
        <row r="119">
          <cell r="C119" t="str">
            <v>9210207</v>
          </cell>
          <cell r="F119">
            <v>13245</v>
          </cell>
        </row>
        <row r="120">
          <cell r="C120" t="str">
            <v>9210209</v>
          </cell>
          <cell r="F120">
            <v>71940</v>
          </cell>
        </row>
        <row r="121">
          <cell r="C121" t="str">
            <v>9210208</v>
          </cell>
          <cell r="F121">
            <v>6570</v>
          </cell>
        </row>
        <row r="122">
          <cell r="C122" t="str">
            <v>9210210</v>
          </cell>
          <cell r="F122">
            <v>1090</v>
          </cell>
        </row>
        <row r="123">
          <cell r="C123" t="str">
            <v>9210235</v>
          </cell>
          <cell r="F123">
            <v>2750</v>
          </cell>
        </row>
        <row r="124">
          <cell r="C124" t="str">
            <v>9210219</v>
          </cell>
          <cell r="F124">
            <v>705</v>
          </cell>
        </row>
        <row r="125">
          <cell r="C125" t="str">
            <v>9210464</v>
          </cell>
          <cell r="F125">
            <v>1230</v>
          </cell>
        </row>
        <row r="126">
          <cell r="C126" t="str">
            <v>9210398</v>
          </cell>
          <cell r="F126">
            <v>1180</v>
          </cell>
        </row>
        <row r="127">
          <cell r="C127" t="str">
            <v>9205030</v>
          </cell>
          <cell r="F127">
            <v>39</v>
          </cell>
        </row>
        <row r="128">
          <cell r="C128" t="str">
            <v>9205031</v>
          </cell>
          <cell r="F128">
            <v>6280</v>
          </cell>
        </row>
        <row r="129">
          <cell r="C129" t="str">
            <v>9205032</v>
          </cell>
          <cell r="F129">
            <v>2200</v>
          </cell>
        </row>
        <row r="130">
          <cell r="C130" t="str">
            <v>9202735</v>
          </cell>
          <cell r="F130">
            <v>59</v>
          </cell>
        </row>
        <row r="131">
          <cell r="C131" t="str">
            <v>9208012</v>
          </cell>
          <cell r="F131">
            <v>1000</v>
          </cell>
        </row>
        <row r="132">
          <cell r="C132" t="str">
            <v>9205004</v>
          </cell>
          <cell r="F132">
            <v>840</v>
          </cell>
        </row>
        <row r="133">
          <cell r="C133" t="str">
            <v>9210077</v>
          </cell>
          <cell r="F133">
            <v>130</v>
          </cell>
        </row>
        <row r="134">
          <cell r="C134" t="str">
            <v>9210068</v>
          </cell>
          <cell r="F134">
            <v>25</v>
          </cell>
        </row>
        <row r="135">
          <cell r="C135" t="str">
            <v>9210120</v>
          </cell>
          <cell r="F135">
            <v>120</v>
          </cell>
        </row>
        <row r="136">
          <cell r="C136" t="str">
            <v>9210113</v>
          </cell>
          <cell r="F136">
            <v>20</v>
          </cell>
        </row>
        <row r="137">
          <cell r="C137" t="str">
            <v>9210467</v>
          </cell>
          <cell r="F137">
            <v>210</v>
          </cell>
        </row>
        <row r="138">
          <cell r="C138" t="str">
            <v>9210146</v>
          </cell>
          <cell r="F138">
            <v>4</v>
          </cell>
        </row>
        <row r="139">
          <cell r="C139" t="str">
            <v>9210309</v>
          </cell>
          <cell r="F139">
            <v>100</v>
          </cell>
        </row>
        <row r="140">
          <cell r="C140" t="str">
            <v>9210165</v>
          </cell>
          <cell r="F140">
            <v>100</v>
          </cell>
        </row>
        <row r="141">
          <cell r="C141" t="str">
            <v>9210449</v>
          </cell>
          <cell r="F141">
            <v>147</v>
          </cell>
        </row>
        <row r="142">
          <cell r="C142" t="str">
            <v>9210436</v>
          </cell>
          <cell r="F142">
            <v>1</v>
          </cell>
        </row>
        <row r="143">
          <cell r="C143" t="str">
            <v>9210346</v>
          </cell>
          <cell r="F143">
            <v>4.5</v>
          </cell>
        </row>
        <row r="144">
          <cell r="C144" t="str">
            <v>9210231</v>
          </cell>
          <cell r="F144">
            <v>50</v>
          </cell>
        </row>
        <row r="145">
          <cell r="C145" t="str">
            <v>9210387</v>
          </cell>
          <cell r="F145">
            <v>400</v>
          </cell>
        </row>
        <row r="146">
          <cell r="C146" t="str">
            <v>9210073</v>
          </cell>
          <cell r="F146">
            <v>527</v>
          </cell>
        </row>
        <row r="147">
          <cell r="C147" t="str">
            <v>9210234</v>
          </cell>
          <cell r="F147">
            <v>637</v>
          </cell>
        </row>
        <row r="148">
          <cell r="C148" t="str">
            <v>9210462</v>
          </cell>
          <cell r="F148">
            <v>604</v>
          </cell>
        </row>
        <row r="149">
          <cell r="C149" t="str">
            <v>9210397</v>
          </cell>
          <cell r="F149">
            <v>880</v>
          </cell>
        </row>
        <row r="150">
          <cell r="C150" t="str">
            <v>9210303</v>
          </cell>
          <cell r="F150">
            <v>216</v>
          </cell>
        </row>
        <row r="151">
          <cell r="C151" t="str">
            <v>9210284</v>
          </cell>
          <cell r="F151">
            <v>1100</v>
          </cell>
        </row>
        <row r="152">
          <cell r="C152" t="str">
            <v>9210387</v>
          </cell>
          <cell r="F152">
            <v>230</v>
          </cell>
        </row>
        <row r="153">
          <cell r="C153" t="str">
            <v>9210067</v>
          </cell>
          <cell r="F153">
            <v>210</v>
          </cell>
        </row>
        <row r="154">
          <cell r="C154" t="str">
            <v>9210091</v>
          </cell>
          <cell r="F154">
            <v>420</v>
          </cell>
        </row>
        <row r="155">
          <cell r="C155" t="str">
            <v>9210369</v>
          </cell>
          <cell r="F155">
            <v>400</v>
          </cell>
        </row>
        <row r="156">
          <cell r="C156" t="str">
            <v>9210468</v>
          </cell>
          <cell r="F156">
            <v>176</v>
          </cell>
        </row>
        <row r="157">
          <cell r="C157" t="str">
            <v>9210465</v>
          </cell>
          <cell r="F157">
            <v>1000</v>
          </cell>
        </row>
        <row r="158">
          <cell r="C158" t="str">
            <v>9210466</v>
          </cell>
          <cell r="F158">
            <v>210</v>
          </cell>
        </row>
        <row r="159">
          <cell r="C159" t="str">
            <v>9210207</v>
          </cell>
          <cell r="F159">
            <v>7967</v>
          </cell>
        </row>
        <row r="160">
          <cell r="C160" t="str">
            <v>9210209</v>
          </cell>
          <cell r="F160">
            <v>4450</v>
          </cell>
        </row>
        <row r="161">
          <cell r="C161" t="str">
            <v>9210208</v>
          </cell>
          <cell r="F161">
            <v>1247</v>
          </cell>
        </row>
        <row r="162">
          <cell r="C162" t="str">
            <v>9210210</v>
          </cell>
          <cell r="F162">
            <v>1010</v>
          </cell>
        </row>
        <row r="163">
          <cell r="C163" t="str">
            <v>9210219</v>
          </cell>
          <cell r="F163">
            <v>670</v>
          </cell>
        </row>
        <row r="164">
          <cell r="C164" t="str">
            <v>9210182</v>
          </cell>
          <cell r="F164">
            <v>31376</v>
          </cell>
        </row>
        <row r="165">
          <cell r="C165" t="str">
            <v>9210398</v>
          </cell>
          <cell r="F165">
            <v>27069</v>
          </cell>
        </row>
        <row r="166">
          <cell r="C166" t="str">
            <v>9210207</v>
          </cell>
          <cell r="F166">
            <v>1336</v>
          </cell>
        </row>
        <row r="167">
          <cell r="C167" t="str">
            <v>9210197</v>
          </cell>
          <cell r="F167">
            <v>4490</v>
          </cell>
        </row>
        <row r="168">
          <cell r="C168" t="str">
            <v>9210208</v>
          </cell>
          <cell r="F168">
            <v>8970</v>
          </cell>
        </row>
        <row r="169">
          <cell r="C169" t="str">
            <v>9210210</v>
          </cell>
          <cell r="F169">
            <v>4400</v>
          </cell>
        </row>
        <row r="170">
          <cell r="C170" t="str">
            <v>9210182</v>
          </cell>
          <cell r="F170">
            <v>2736</v>
          </cell>
        </row>
        <row r="171">
          <cell r="C171" t="str">
            <v>9210207</v>
          </cell>
          <cell r="F171">
            <v>1500</v>
          </cell>
        </row>
        <row r="172">
          <cell r="C172" t="str">
            <v>9210209</v>
          </cell>
          <cell r="F172">
            <v>1800</v>
          </cell>
        </row>
        <row r="173">
          <cell r="C173" t="str">
            <v>9210208</v>
          </cell>
          <cell r="F173">
            <v>5315</v>
          </cell>
        </row>
        <row r="174">
          <cell r="C174" t="str">
            <v>9202111</v>
          </cell>
          <cell r="F174">
            <v>251</v>
          </cell>
        </row>
        <row r="175">
          <cell r="C175" t="str">
            <v>9210207</v>
          </cell>
          <cell r="F175">
            <v>23470</v>
          </cell>
        </row>
        <row r="176">
          <cell r="C176" t="str">
            <v>9210208</v>
          </cell>
          <cell r="F176">
            <v>1709</v>
          </cell>
        </row>
        <row r="177">
          <cell r="C177" t="str">
            <v>9210209</v>
          </cell>
          <cell r="F177">
            <v>8510</v>
          </cell>
        </row>
        <row r="178">
          <cell r="C178" t="str">
            <v>9210182</v>
          </cell>
          <cell r="F178">
            <v>23444</v>
          </cell>
        </row>
        <row r="179">
          <cell r="C179" t="str">
            <v>9210207</v>
          </cell>
          <cell r="F179">
            <v>1176</v>
          </cell>
        </row>
        <row r="180">
          <cell r="C180" t="str">
            <v>9210208</v>
          </cell>
          <cell r="F180">
            <v>8952</v>
          </cell>
        </row>
        <row r="181">
          <cell r="C181" t="str">
            <v>9210207</v>
          </cell>
          <cell r="F181">
            <v>14100</v>
          </cell>
        </row>
        <row r="182">
          <cell r="C182" t="str">
            <v>9210398</v>
          </cell>
          <cell r="F182">
            <v>537</v>
          </cell>
        </row>
        <row r="183">
          <cell r="C183" t="str">
            <v>9210208</v>
          </cell>
          <cell r="F183">
            <v>4300</v>
          </cell>
        </row>
        <row r="184">
          <cell r="C184" t="str">
            <v>9210208</v>
          </cell>
          <cell r="F184">
            <v>9030</v>
          </cell>
        </row>
        <row r="185">
          <cell r="C185" t="str">
            <v>9210182</v>
          </cell>
          <cell r="F185">
            <v>24951</v>
          </cell>
        </row>
        <row r="186">
          <cell r="C186" t="str">
            <v>9210219</v>
          </cell>
          <cell r="F186">
            <v>3700</v>
          </cell>
        </row>
        <row r="187">
          <cell r="C187" t="str">
            <v>9210472</v>
          </cell>
          <cell r="F187">
            <v>18.8</v>
          </cell>
        </row>
        <row r="188">
          <cell r="C188" t="str">
            <v>9210228</v>
          </cell>
          <cell r="F188">
            <v>1</v>
          </cell>
        </row>
        <row r="189">
          <cell r="C189" t="str">
            <v>9210152</v>
          </cell>
          <cell r="F189">
            <v>83.5</v>
          </cell>
        </row>
        <row r="190">
          <cell r="C190" t="str">
            <v>9210070</v>
          </cell>
          <cell r="F190">
            <v>25</v>
          </cell>
        </row>
        <row r="191">
          <cell r="C191" t="str">
            <v>9210136</v>
          </cell>
          <cell r="F191">
            <v>25</v>
          </cell>
        </row>
        <row r="192">
          <cell r="C192" t="str">
            <v>9210176</v>
          </cell>
          <cell r="F192">
            <v>50</v>
          </cell>
        </row>
        <row r="193">
          <cell r="C193" t="str">
            <v>9210178</v>
          </cell>
          <cell r="F193">
            <v>80</v>
          </cell>
        </row>
        <row r="194">
          <cell r="C194" t="str">
            <v>9210234</v>
          </cell>
          <cell r="F194">
            <v>414</v>
          </cell>
        </row>
        <row r="195">
          <cell r="C195" t="str">
            <v>9210234</v>
          </cell>
          <cell r="F195">
            <v>195.4</v>
          </cell>
        </row>
        <row r="196">
          <cell r="C196" t="str">
            <v>9210462</v>
          </cell>
          <cell r="F196">
            <v>970</v>
          </cell>
        </row>
        <row r="197">
          <cell r="C197" t="str">
            <v>9210369</v>
          </cell>
          <cell r="F197">
            <v>374.1</v>
          </cell>
        </row>
        <row r="198">
          <cell r="C198" t="str">
            <v>9210090</v>
          </cell>
          <cell r="F198">
            <v>75.599999999999994</v>
          </cell>
        </row>
        <row r="199">
          <cell r="C199" t="str">
            <v>9210284</v>
          </cell>
          <cell r="F199">
            <v>1750</v>
          </cell>
        </row>
        <row r="200">
          <cell r="C200" t="str">
            <v>9210285</v>
          </cell>
          <cell r="F200">
            <v>1400</v>
          </cell>
        </row>
        <row r="201">
          <cell r="C201" t="str">
            <v>9210283</v>
          </cell>
          <cell r="F201">
            <v>280</v>
          </cell>
        </row>
        <row r="202">
          <cell r="C202" t="str">
            <v>9209028</v>
          </cell>
          <cell r="F202">
            <v>250</v>
          </cell>
        </row>
        <row r="203">
          <cell r="C203" t="str">
            <v>9210480</v>
          </cell>
          <cell r="F203">
            <v>1990.4</v>
          </cell>
        </row>
        <row r="204">
          <cell r="C204" t="str">
            <v>9210481</v>
          </cell>
          <cell r="F204">
            <v>701.8</v>
          </cell>
        </row>
        <row r="205">
          <cell r="C205" t="str">
            <v>9210482</v>
          </cell>
          <cell r="F205">
            <v>1753.4</v>
          </cell>
        </row>
        <row r="206">
          <cell r="C206" t="str">
            <v>9210483</v>
          </cell>
          <cell r="F206">
            <v>1120.3</v>
          </cell>
        </row>
        <row r="207">
          <cell r="C207" t="str">
            <v>9210484</v>
          </cell>
          <cell r="F207">
            <v>1312.2</v>
          </cell>
        </row>
        <row r="208">
          <cell r="C208" t="str">
            <v>9208035</v>
          </cell>
          <cell r="F208">
            <v>100000</v>
          </cell>
        </row>
        <row r="209">
          <cell r="C209" t="str">
            <v>9208036</v>
          </cell>
          <cell r="F209">
            <v>100000</v>
          </cell>
        </row>
        <row r="210">
          <cell r="C210" t="str">
            <v>9210235</v>
          </cell>
          <cell r="F210">
            <v>17856</v>
          </cell>
        </row>
        <row r="211">
          <cell r="C211" t="str">
            <v>9210207</v>
          </cell>
          <cell r="F211">
            <v>8700</v>
          </cell>
        </row>
        <row r="212">
          <cell r="C212" t="str">
            <v>9210208</v>
          </cell>
          <cell r="F212">
            <v>8400</v>
          </cell>
        </row>
        <row r="213">
          <cell r="C213" t="str">
            <v>9210207</v>
          </cell>
          <cell r="F213">
            <v>170</v>
          </cell>
        </row>
        <row r="214">
          <cell r="C214" t="str">
            <v>9210235</v>
          </cell>
          <cell r="F214">
            <v>132</v>
          </cell>
        </row>
        <row r="215">
          <cell r="C215" t="str">
            <v>9210398</v>
          </cell>
          <cell r="F215">
            <v>11800</v>
          </cell>
        </row>
        <row r="216">
          <cell r="C216" t="str">
            <v>9210182</v>
          </cell>
          <cell r="F216">
            <v>24407</v>
          </cell>
        </row>
        <row r="217">
          <cell r="C217" t="str">
            <v>9210209</v>
          </cell>
          <cell r="F217">
            <v>1882</v>
          </cell>
        </row>
        <row r="218">
          <cell r="C218" t="str">
            <v>9210398</v>
          </cell>
          <cell r="F218">
            <v>8070</v>
          </cell>
        </row>
        <row r="219">
          <cell r="C219" t="str">
            <v>9210207</v>
          </cell>
          <cell r="F219">
            <v>659</v>
          </cell>
        </row>
        <row r="220">
          <cell r="C220" t="str">
            <v>9210235</v>
          </cell>
          <cell r="F220">
            <v>200</v>
          </cell>
        </row>
        <row r="221">
          <cell r="C221" t="str">
            <v>9210208</v>
          </cell>
          <cell r="F221">
            <v>102</v>
          </cell>
        </row>
        <row r="222">
          <cell r="C222" t="str">
            <v>9210209</v>
          </cell>
          <cell r="F222">
            <v>103</v>
          </cell>
        </row>
        <row r="223">
          <cell r="C223" t="str">
            <v>9210182</v>
          </cell>
          <cell r="F223">
            <v>7064</v>
          </cell>
        </row>
        <row r="224">
          <cell r="C224" t="str">
            <v>9210470</v>
          </cell>
          <cell r="F224">
            <v>3343</v>
          </cell>
        </row>
        <row r="225">
          <cell r="C225" t="str">
            <v>9210235</v>
          </cell>
          <cell r="F225">
            <v>22900</v>
          </cell>
        </row>
        <row r="226">
          <cell r="C226" t="str">
            <v>9210015</v>
          </cell>
          <cell r="F226">
            <v>2160</v>
          </cell>
        </row>
        <row r="227">
          <cell r="C227" t="str">
            <v>9208020</v>
          </cell>
          <cell r="F227">
            <v>5000</v>
          </cell>
        </row>
        <row r="228">
          <cell r="C228" t="str">
            <v>9203037</v>
          </cell>
          <cell r="F228">
            <v>60000</v>
          </cell>
        </row>
        <row r="229">
          <cell r="C229" t="str">
            <v>9210197</v>
          </cell>
          <cell r="F229">
            <v>19000</v>
          </cell>
        </row>
        <row r="230">
          <cell r="C230" t="str">
            <v>9210208</v>
          </cell>
          <cell r="F230">
            <v>1050</v>
          </cell>
        </row>
        <row r="231">
          <cell r="C231" t="str">
            <v>9210470</v>
          </cell>
          <cell r="F231">
            <v>2360</v>
          </cell>
        </row>
        <row r="232">
          <cell r="C232" t="str">
            <v>9210235</v>
          </cell>
          <cell r="F232">
            <v>8856</v>
          </cell>
        </row>
        <row r="233">
          <cell r="C233" t="str">
            <v>9210207</v>
          </cell>
          <cell r="F233">
            <v>2658</v>
          </cell>
        </row>
        <row r="234">
          <cell r="C234" t="str">
            <v>9210207</v>
          </cell>
          <cell r="F234">
            <v>2100</v>
          </cell>
        </row>
        <row r="235">
          <cell r="C235" t="str">
            <v>9210210</v>
          </cell>
          <cell r="F235">
            <v>2086</v>
          </cell>
        </row>
        <row r="236">
          <cell r="C236" t="str">
            <v>9210208</v>
          </cell>
          <cell r="F236">
            <v>2500</v>
          </cell>
        </row>
        <row r="237">
          <cell r="C237" t="str">
            <v>9210209</v>
          </cell>
          <cell r="F237">
            <v>13204</v>
          </cell>
        </row>
        <row r="238">
          <cell r="C238" t="str">
            <v>9210471</v>
          </cell>
          <cell r="F238">
            <v>200</v>
          </cell>
        </row>
        <row r="239">
          <cell r="C239" t="str">
            <v>9208010</v>
          </cell>
          <cell r="F239">
            <v>300</v>
          </cell>
        </row>
        <row r="240">
          <cell r="C240" t="str">
            <v>9210485</v>
          </cell>
          <cell r="F240">
            <v>63</v>
          </cell>
        </row>
        <row r="241">
          <cell r="C241" t="str">
            <v>9202734</v>
          </cell>
          <cell r="F241">
            <v>20</v>
          </cell>
        </row>
        <row r="242">
          <cell r="C242" t="str">
            <v>9202733</v>
          </cell>
          <cell r="F242">
            <v>20</v>
          </cell>
        </row>
        <row r="243">
          <cell r="C243" t="str">
            <v>9208030</v>
          </cell>
          <cell r="F243">
            <v>1500</v>
          </cell>
        </row>
        <row r="244">
          <cell r="C244" t="str">
            <v>9208031</v>
          </cell>
          <cell r="F244">
            <v>1500</v>
          </cell>
        </row>
        <row r="245">
          <cell r="C245" t="str">
            <v>9202736</v>
          </cell>
          <cell r="F245">
            <v>99</v>
          </cell>
        </row>
        <row r="246">
          <cell r="C246" t="str">
            <v>9202111</v>
          </cell>
          <cell r="F246">
            <v>50</v>
          </cell>
        </row>
        <row r="247">
          <cell r="C247" t="str">
            <v>9208023</v>
          </cell>
          <cell r="F247">
            <v>300</v>
          </cell>
        </row>
        <row r="248">
          <cell r="C248" t="str">
            <v>9208025</v>
          </cell>
          <cell r="F248">
            <v>500</v>
          </cell>
        </row>
        <row r="249">
          <cell r="C249" t="str">
            <v>9210077</v>
          </cell>
          <cell r="F249">
            <v>25</v>
          </cell>
        </row>
        <row r="250">
          <cell r="C250" t="str">
            <v>9210309</v>
          </cell>
          <cell r="F250">
            <v>20</v>
          </cell>
        </row>
        <row r="251">
          <cell r="C251" t="str">
            <v>9210228</v>
          </cell>
          <cell r="F251">
            <v>6</v>
          </cell>
        </row>
        <row r="252">
          <cell r="C252" t="str">
            <v>9210214</v>
          </cell>
          <cell r="F252">
            <v>97</v>
          </cell>
        </row>
        <row r="253">
          <cell r="C253" t="str">
            <v>9210432</v>
          </cell>
          <cell r="F253">
            <v>230</v>
          </cell>
        </row>
        <row r="254">
          <cell r="C254" t="str">
            <v>93102113</v>
          </cell>
          <cell r="F254">
            <v>15</v>
          </cell>
        </row>
        <row r="255">
          <cell r="C255" t="str">
            <v>9210027</v>
          </cell>
          <cell r="F255">
            <v>10</v>
          </cell>
        </row>
        <row r="256">
          <cell r="C256" t="str">
            <v>9210105</v>
          </cell>
          <cell r="F256">
            <v>40</v>
          </cell>
        </row>
        <row r="257">
          <cell r="C257" t="str">
            <v>9210273</v>
          </cell>
          <cell r="F257">
            <v>10</v>
          </cell>
        </row>
        <row r="258">
          <cell r="C258" t="str">
            <v>9210346</v>
          </cell>
          <cell r="F258">
            <v>15</v>
          </cell>
        </row>
        <row r="259">
          <cell r="C259" t="str">
            <v>9210436</v>
          </cell>
          <cell r="F259">
            <v>4</v>
          </cell>
        </row>
        <row r="260">
          <cell r="C260" t="str">
            <v>9210434</v>
          </cell>
          <cell r="F260">
            <v>193</v>
          </cell>
        </row>
        <row r="261">
          <cell r="C261" t="str">
            <v>9210213</v>
          </cell>
          <cell r="F261">
            <v>30</v>
          </cell>
        </row>
        <row r="262">
          <cell r="C262" t="str">
            <v>9210486</v>
          </cell>
          <cell r="F262">
            <v>10</v>
          </cell>
        </row>
        <row r="263">
          <cell r="C263" t="str">
            <v>93102113</v>
          </cell>
          <cell r="F263">
            <v>20</v>
          </cell>
        </row>
        <row r="264">
          <cell r="C264" t="str">
            <v>9210487</v>
          </cell>
          <cell r="F264">
            <v>16</v>
          </cell>
        </row>
        <row r="265">
          <cell r="C265" t="str">
            <v>9210449</v>
          </cell>
          <cell r="F265">
            <v>200</v>
          </cell>
        </row>
        <row r="266">
          <cell r="C266" t="str">
            <v>9210450</v>
          </cell>
          <cell r="F266">
            <v>1600</v>
          </cell>
        </row>
        <row r="267">
          <cell r="C267" t="str">
            <v>9210434</v>
          </cell>
          <cell r="F267">
            <v>130</v>
          </cell>
        </row>
        <row r="268">
          <cell r="C268" t="str">
            <v>9210488</v>
          </cell>
          <cell r="F268">
            <v>65</v>
          </cell>
        </row>
        <row r="269">
          <cell r="C269" t="str">
            <v>9210489</v>
          </cell>
          <cell r="F269">
            <v>98</v>
          </cell>
        </row>
        <row r="270">
          <cell r="C270" t="str">
            <v>9210490</v>
          </cell>
          <cell r="F270">
            <v>107.5</v>
          </cell>
        </row>
        <row r="271">
          <cell r="C271" t="str">
            <v>9210491</v>
          </cell>
          <cell r="F271">
            <v>10</v>
          </cell>
        </row>
        <row r="272">
          <cell r="C272" t="str">
            <v>9210492</v>
          </cell>
          <cell r="F272">
            <v>88</v>
          </cell>
        </row>
        <row r="273">
          <cell r="C273" t="str">
            <v>9210493</v>
          </cell>
          <cell r="F273">
            <v>50</v>
          </cell>
        </row>
        <row r="274">
          <cell r="C274" t="str">
            <v>9210152</v>
          </cell>
          <cell r="F274">
            <v>200</v>
          </cell>
        </row>
        <row r="275">
          <cell r="C275" t="str">
            <v>9210494</v>
          </cell>
          <cell r="F275">
            <v>250</v>
          </cell>
        </row>
        <row r="276">
          <cell r="C276" t="str">
            <v>9210166</v>
          </cell>
          <cell r="F276">
            <v>600</v>
          </cell>
        </row>
        <row r="277">
          <cell r="C277" t="str">
            <v>9210495</v>
          </cell>
          <cell r="F277">
            <v>10</v>
          </cell>
        </row>
        <row r="278">
          <cell r="C278" t="str">
            <v>9210496</v>
          </cell>
          <cell r="F278">
            <v>65</v>
          </cell>
        </row>
        <row r="279">
          <cell r="C279" t="str">
            <v>9203028</v>
          </cell>
          <cell r="F279">
            <v>2000</v>
          </cell>
        </row>
        <row r="280">
          <cell r="C280" t="str">
            <v>9208010</v>
          </cell>
          <cell r="F280">
            <v>9650</v>
          </cell>
        </row>
        <row r="281">
          <cell r="C281" t="str">
            <v>9208021</v>
          </cell>
          <cell r="F281">
            <v>19500</v>
          </cell>
        </row>
        <row r="282">
          <cell r="C282" t="str">
            <v>9205015</v>
          </cell>
          <cell r="F282">
            <v>10000</v>
          </cell>
        </row>
        <row r="283">
          <cell r="C283" t="str">
            <v>9207020</v>
          </cell>
          <cell r="F283">
            <v>10000</v>
          </cell>
        </row>
        <row r="284">
          <cell r="C284" t="str">
            <v>9202624</v>
          </cell>
          <cell r="F284">
            <v>2000</v>
          </cell>
        </row>
        <row r="285">
          <cell r="C285" t="str">
            <v>9210207</v>
          </cell>
          <cell r="F285">
            <v>3144</v>
          </cell>
        </row>
        <row r="286">
          <cell r="C286" t="str">
            <v>9210208</v>
          </cell>
          <cell r="F286">
            <v>1966</v>
          </cell>
        </row>
        <row r="287">
          <cell r="C287" t="str">
            <v>9202111</v>
          </cell>
          <cell r="F287">
            <v>18</v>
          </cell>
        </row>
        <row r="288">
          <cell r="C288" t="str">
            <v>9210197</v>
          </cell>
          <cell r="F288">
            <v>2000</v>
          </cell>
        </row>
        <row r="289">
          <cell r="C289" t="str">
            <v>9210197</v>
          </cell>
          <cell r="F289">
            <v>1000</v>
          </cell>
        </row>
        <row r="290">
          <cell r="C290" t="str">
            <v>9210318</v>
          </cell>
          <cell r="F290">
            <v>15</v>
          </cell>
        </row>
        <row r="291">
          <cell r="C291" t="str">
            <v>9210113</v>
          </cell>
          <cell r="F291">
            <v>1</v>
          </cell>
        </row>
        <row r="292">
          <cell r="C292" t="str">
            <v>9209051</v>
          </cell>
          <cell r="F292">
            <v>4</v>
          </cell>
        </row>
        <row r="293">
          <cell r="C293" t="str">
            <v>9210245</v>
          </cell>
          <cell r="F293">
            <v>8.5</v>
          </cell>
        </row>
        <row r="294">
          <cell r="C294" t="str">
            <v>9210309</v>
          </cell>
          <cell r="F294">
            <v>140</v>
          </cell>
        </row>
        <row r="295">
          <cell r="C295" t="str">
            <v>9210231</v>
          </cell>
          <cell r="F295">
            <v>65</v>
          </cell>
        </row>
        <row r="296">
          <cell r="C296" t="str">
            <v>9210407</v>
          </cell>
          <cell r="F296">
            <v>30</v>
          </cell>
        </row>
        <row r="297">
          <cell r="C297" t="str">
            <v>9210415</v>
          </cell>
          <cell r="F297">
            <v>60</v>
          </cell>
        </row>
        <row r="298">
          <cell r="C298" t="str">
            <v>9210416</v>
          </cell>
          <cell r="F298">
            <v>11</v>
          </cell>
        </row>
        <row r="299">
          <cell r="C299" t="str">
            <v>9210113</v>
          </cell>
          <cell r="F299">
            <v>15</v>
          </cell>
        </row>
        <row r="300">
          <cell r="C300" t="str">
            <v>9210146</v>
          </cell>
          <cell r="F300">
            <v>7</v>
          </cell>
        </row>
        <row r="301">
          <cell r="C301" t="str">
            <v>9210164</v>
          </cell>
          <cell r="F301">
            <v>220</v>
          </cell>
        </row>
        <row r="302">
          <cell r="C302" t="str">
            <v>9210482</v>
          </cell>
          <cell r="F302">
            <v>600</v>
          </cell>
        </row>
        <row r="303">
          <cell r="C303" t="str">
            <v>9210484</v>
          </cell>
          <cell r="F303">
            <v>226</v>
          </cell>
        </row>
        <row r="304">
          <cell r="C304" t="str">
            <v>9210481</v>
          </cell>
          <cell r="F304">
            <v>302.5</v>
          </cell>
        </row>
        <row r="305">
          <cell r="C305" t="str">
            <v>93102114</v>
          </cell>
          <cell r="F305">
            <v>350</v>
          </cell>
        </row>
        <row r="306">
          <cell r="C306" t="str">
            <v>9210445</v>
          </cell>
          <cell r="F306">
            <v>420</v>
          </cell>
        </row>
        <row r="307">
          <cell r="C307" t="str">
            <v>9210466</v>
          </cell>
          <cell r="F307">
            <v>340</v>
          </cell>
        </row>
        <row r="308">
          <cell r="C308" t="str">
            <v>9210497</v>
          </cell>
          <cell r="F308">
            <v>240</v>
          </cell>
        </row>
        <row r="309">
          <cell r="C309" t="str">
            <v>9210207</v>
          </cell>
          <cell r="F309">
            <v>44</v>
          </cell>
        </row>
        <row r="310">
          <cell r="C310" t="str">
            <v>9210182</v>
          </cell>
          <cell r="F310">
            <v>44</v>
          </cell>
        </row>
        <row r="311">
          <cell r="C311" t="str">
            <v>9210208</v>
          </cell>
          <cell r="F311">
            <v>44</v>
          </cell>
        </row>
        <row r="312">
          <cell r="C312" t="str">
            <v>9210210</v>
          </cell>
          <cell r="F312">
            <v>44</v>
          </cell>
        </row>
        <row r="313">
          <cell r="C313" t="str">
            <v>9210398</v>
          </cell>
          <cell r="F313">
            <v>44</v>
          </cell>
        </row>
        <row r="314">
          <cell r="C314" t="str">
            <v>9210219</v>
          </cell>
          <cell r="F314">
            <v>44</v>
          </cell>
        </row>
        <row r="315">
          <cell r="C315" t="str">
            <v>9210197</v>
          </cell>
          <cell r="F315">
            <v>44</v>
          </cell>
        </row>
        <row r="316">
          <cell r="C316" t="str">
            <v>9210207</v>
          </cell>
          <cell r="F316">
            <v>2100</v>
          </cell>
        </row>
        <row r="317">
          <cell r="C317" t="str">
            <v>9210209</v>
          </cell>
          <cell r="F317">
            <v>10750</v>
          </cell>
        </row>
        <row r="318">
          <cell r="C318" t="str">
            <v>9202111</v>
          </cell>
          <cell r="F318">
            <v>10</v>
          </cell>
        </row>
        <row r="319">
          <cell r="C319" t="str">
            <v>9210197</v>
          </cell>
          <cell r="F319">
            <v>50000</v>
          </cell>
        </row>
        <row r="320">
          <cell r="C320" t="str">
            <v>9210356</v>
          </cell>
          <cell r="F320">
            <v>57</v>
          </cell>
        </row>
        <row r="321">
          <cell r="C321" t="str">
            <v>9207013</v>
          </cell>
          <cell r="F321">
            <v>2500</v>
          </cell>
        </row>
        <row r="322">
          <cell r="C322" t="str">
            <v>9203052</v>
          </cell>
          <cell r="F322">
            <v>5000</v>
          </cell>
        </row>
        <row r="323">
          <cell r="C323" t="str">
            <v>9203064</v>
          </cell>
          <cell r="F323">
            <v>341</v>
          </cell>
        </row>
        <row r="324">
          <cell r="C324" t="str">
            <v>9203061</v>
          </cell>
          <cell r="F324">
            <v>8</v>
          </cell>
        </row>
        <row r="325">
          <cell r="C325" t="str">
            <v>9203064</v>
          </cell>
          <cell r="F325">
            <v>12</v>
          </cell>
        </row>
        <row r="326">
          <cell r="C326" t="str">
            <v>9203059</v>
          </cell>
          <cell r="F326">
            <v>3</v>
          </cell>
        </row>
        <row r="327">
          <cell r="C327" t="str">
            <v>9210500</v>
          </cell>
          <cell r="F327">
            <v>500</v>
          </cell>
        </row>
        <row r="328">
          <cell r="C328" t="str">
            <v>9210501</v>
          </cell>
          <cell r="F328">
            <v>700</v>
          </cell>
        </row>
        <row r="329">
          <cell r="C329" t="str">
            <v>9210493</v>
          </cell>
          <cell r="F329">
            <v>50</v>
          </cell>
        </row>
        <row r="330">
          <cell r="C330" t="str">
            <v>9210449</v>
          </cell>
          <cell r="F330">
            <v>2780</v>
          </cell>
        </row>
        <row r="331">
          <cell r="C331" t="str">
            <v>9210450</v>
          </cell>
          <cell r="F331">
            <v>13800</v>
          </cell>
        </row>
        <row r="332">
          <cell r="C332" t="str">
            <v>9210502</v>
          </cell>
          <cell r="F332">
            <v>70</v>
          </cell>
        </row>
        <row r="333">
          <cell r="C333" t="str">
            <v>9210503</v>
          </cell>
          <cell r="F333">
            <v>8</v>
          </cell>
        </row>
        <row r="334">
          <cell r="C334" t="str">
            <v>9210504</v>
          </cell>
          <cell r="F334">
            <v>4224.3</v>
          </cell>
        </row>
        <row r="335">
          <cell r="C335" t="str">
            <v>9210434</v>
          </cell>
          <cell r="F335">
            <v>3338.4</v>
          </cell>
        </row>
        <row r="336">
          <cell r="C336" t="str">
            <v>9210494</v>
          </cell>
          <cell r="F336">
            <v>1500</v>
          </cell>
        </row>
        <row r="337">
          <cell r="C337" t="str">
            <v>93102114</v>
          </cell>
          <cell r="F337">
            <v>1700</v>
          </cell>
        </row>
        <row r="338">
          <cell r="C338" t="str">
            <v>9210166</v>
          </cell>
          <cell r="F338">
            <v>600</v>
          </cell>
        </row>
        <row r="339">
          <cell r="C339" t="str">
            <v>9210487</v>
          </cell>
          <cell r="F339">
            <v>50</v>
          </cell>
        </row>
        <row r="340">
          <cell r="C340" t="str">
            <v>9210482</v>
          </cell>
          <cell r="F340">
            <v>993.4</v>
          </cell>
        </row>
        <row r="341">
          <cell r="C341" t="str">
            <v>9210483</v>
          </cell>
          <cell r="F341">
            <v>998.8</v>
          </cell>
        </row>
        <row r="342">
          <cell r="C342" t="str">
            <v>9210484</v>
          </cell>
          <cell r="F342">
            <v>745.4</v>
          </cell>
        </row>
        <row r="343">
          <cell r="C343" t="str">
            <v>9210481</v>
          </cell>
          <cell r="F343">
            <v>387.4</v>
          </cell>
        </row>
        <row r="344">
          <cell r="C344" t="str">
            <v>9210445</v>
          </cell>
          <cell r="F344">
            <v>1500</v>
          </cell>
        </row>
        <row r="345">
          <cell r="C345" t="str">
            <v>9210505</v>
          </cell>
          <cell r="F345">
            <v>500</v>
          </cell>
        </row>
        <row r="346">
          <cell r="C346" t="str">
            <v>9210506</v>
          </cell>
          <cell r="F346">
            <v>1713.9</v>
          </cell>
        </row>
        <row r="347">
          <cell r="C347" t="str">
            <v>9210207</v>
          </cell>
          <cell r="F347">
            <v>3300</v>
          </cell>
        </row>
        <row r="348">
          <cell r="C348" t="str">
            <v>9210209</v>
          </cell>
          <cell r="F348">
            <v>8655</v>
          </cell>
        </row>
        <row r="349">
          <cell r="C349" t="str">
            <v>9210182</v>
          </cell>
          <cell r="F349">
            <v>2909</v>
          </cell>
        </row>
        <row r="350">
          <cell r="C350" t="str">
            <v>9210207</v>
          </cell>
          <cell r="F350">
            <v>760</v>
          </cell>
        </row>
        <row r="351">
          <cell r="C351" t="str">
            <v>9210209</v>
          </cell>
          <cell r="F351">
            <v>3100</v>
          </cell>
        </row>
        <row r="352">
          <cell r="C352" t="str">
            <v>9210208</v>
          </cell>
          <cell r="F352">
            <v>320</v>
          </cell>
        </row>
        <row r="353">
          <cell r="C353" t="str">
            <v>9210182</v>
          </cell>
          <cell r="F353">
            <v>3136</v>
          </cell>
        </row>
        <row r="354">
          <cell r="C354" t="str">
            <v>9210207</v>
          </cell>
          <cell r="F354">
            <v>1250</v>
          </cell>
        </row>
        <row r="355">
          <cell r="C355" t="str">
            <v>9210209</v>
          </cell>
          <cell r="F355">
            <v>30480</v>
          </cell>
        </row>
        <row r="356">
          <cell r="C356" t="str">
            <v>9210208</v>
          </cell>
          <cell r="F356">
            <v>2600</v>
          </cell>
        </row>
        <row r="357">
          <cell r="C357" t="str">
            <v>9210182</v>
          </cell>
          <cell r="F357">
            <v>1925</v>
          </cell>
        </row>
        <row r="358">
          <cell r="C358" t="str">
            <v>9206116</v>
          </cell>
          <cell r="F358">
            <v>3000</v>
          </cell>
        </row>
        <row r="359">
          <cell r="C359" t="str">
            <v>9206115</v>
          </cell>
          <cell r="F359">
            <v>3000</v>
          </cell>
        </row>
        <row r="360">
          <cell r="C360" t="str">
            <v>9206114</v>
          </cell>
          <cell r="F360">
            <v>3000</v>
          </cell>
        </row>
        <row r="361">
          <cell r="C361" t="str">
            <v>9207012</v>
          </cell>
          <cell r="F361">
            <v>1000</v>
          </cell>
        </row>
        <row r="362">
          <cell r="C362" t="str">
            <v>9207020</v>
          </cell>
          <cell r="F362">
            <v>26710</v>
          </cell>
        </row>
        <row r="363">
          <cell r="C363" t="str">
            <v>9205033</v>
          </cell>
          <cell r="F363">
            <v>60000</v>
          </cell>
        </row>
        <row r="364">
          <cell r="C364" t="str">
            <v>9205033</v>
          </cell>
          <cell r="F364">
            <v>85000</v>
          </cell>
        </row>
        <row r="365">
          <cell r="C365" t="str">
            <v>9210197</v>
          </cell>
          <cell r="F365">
            <v>40000</v>
          </cell>
        </row>
        <row r="366">
          <cell r="C366" t="str">
            <v>9209103</v>
          </cell>
          <cell r="F366">
            <v>33</v>
          </cell>
        </row>
        <row r="367">
          <cell r="C367" t="str">
            <v>9209102</v>
          </cell>
          <cell r="F367">
            <v>30</v>
          </cell>
        </row>
        <row r="368">
          <cell r="C368" t="str">
            <v>9210179</v>
          </cell>
          <cell r="F368">
            <v>1600</v>
          </cell>
        </row>
        <row r="369">
          <cell r="C369" t="str">
            <v>9210216</v>
          </cell>
          <cell r="F369">
            <v>1970</v>
          </cell>
        </row>
        <row r="370">
          <cell r="C370" t="str">
            <v>9210217</v>
          </cell>
          <cell r="F370">
            <v>7800</v>
          </cell>
        </row>
        <row r="371">
          <cell r="C371" t="str">
            <v>9210289</v>
          </cell>
          <cell r="F371">
            <v>728</v>
          </cell>
        </row>
        <row r="372">
          <cell r="C372" t="str">
            <v>9210077</v>
          </cell>
          <cell r="F372">
            <v>12</v>
          </cell>
        </row>
        <row r="373">
          <cell r="C373" t="str">
            <v>9210162</v>
          </cell>
          <cell r="F373">
            <v>4.5</v>
          </cell>
        </row>
        <row r="374">
          <cell r="C374" t="str">
            <v>9210229</v>
          </cell>
          <cell r="F374">
            <v>17</v>
          </cell>
        </row>
        <row r="375">
          <cell r="C375" t="str">
            <v>93102113</v>
          </cell>
          <cell r="F375">
            <v>35</v>
          </cell>
        </row>
        <row r="376">
          <cell r="C376" t="str">
            <v>9210497</v>
          </cell>
          <cell r="F376">
            <v>300</v>
          </cell>
        </row>
        <row r="377">
          <cell r="C377" t="str">
            <v>9210231</v>
          </cell>
          <cell r="F377">
            <v>125</v>
          </cell>
        </row>
        <row r="378">
          <cell r="C378" t="str">
            <v>9210468</v>
          </cell>
          <cell r="F378">
            <v>90</v>
          </cell>
        </row>
        <row r="379">
          <cell r="C379" t="str">
            <v>9210507</v>
          </cell>
          <cell r="F379">
            <v>1200</v>
          </cell>
        </row>
        <row r="380">
          <cell r="C380" t="str">
            <v>9210508</v>
          </cell>
          <cell r="F380">
            <v>1145</v>
          </cell>
        </row>
        <row r="381">
          <cell r="C381" t="str">
            <v>9210509</v>
          </cell>
          <cell r="F381">
            <v>2200</v>
          </cell>
        </row>
        <row r="382">
          <cell r="C382" t="str">
            <v>9210504</v>
          </cell>
          <cell r="F382">
            <v>1501.2</v>
          </cell>
        </row>
        <row r="383">
          <cell r="C383" t="str">
            <v>9210504</v>
          </cell>
          <cell r="F383">
            <v>817.4</v>
          </cell>
        </row>
        <row r="384">
          <cell r="C384" t="str">
            <v>9210504</v>
          </cell>
          <cell r="F384">
            <v>500</v>
          </cell>
        </row>
        <row r="385">
          <cell r="C385" t="str">
            <v>9210510</v>
          </cell>
          <cell r="F385">
            <v>475.3</v>
          </cell>
        </row>
        <row r="386">
          <cell r="C386" t="str">
            <v>9210511</v>
          </cell>
          <cell r="F386">
            <v>86</v>
          </cell>
        </row>
        <row r="387">
          <cell r="C387" t="str">
            <v>9210512</v>
          </cell>
          <cell r="F387">
            <v>2792.3</v>
          </cell>
        </row>
        <row r="388">
          <cell r="C388" t="str">
            <v>9210494</v>
          </cell>
          <cell r="F388">
            <v>2000</v>
          </cell>
        </row>
        <row r="389">
          <cell r="C389" t="str">
            <v>9210449</v>
          </cell>
          <cell r="F389">
            <v>5000</v>
          </cell>
        </row>
        <row r="390">
          <cell r="C390" t="str">
            <v>9210450</v>
          </cell>
          <cell r="F390">
            <v>9200</v>
          </cell>
        </row>
        <row r="391">
          <cell r="C391" t="str">
            <v>9210442</v>
          </cell>
          <cell r="F391">
            <v>1800</v>
          </cell>
        </row>
        <row r="392">
          <cell r="C392" t="str">
            <v>9210166</v>
          </cell>
          <cell r="F392">
            <v>800</v>
          </cell>
        </row>
        <row r="393">
          <cell r="C393" t="str">
            <v>9210513</v>
          </cell>
          <cell r="F393">
            <v>210</v>
          </cell>
        </row>
        <row r="394">
          <cell r="C394" t="str">
            <v>9210514</v>
          </cell>
          <cell r="F394">
            <v>100</v>
          </cell>
        </row>
        <row r="395">
          <cell r="C395" t="str">
            <v>9210515</v>
          </cell>
          <cell r="F395">
            <v>90</v>
          </cell>
        </row>
        <row r="396">
          <cell r="C396" t="str">
            <v>9210516</v>
          </cell>
          <cell r="F396">
            <v>200</v>
          </cell>
        </row>
        <row r="397">
          <cell r="C397" t="str">
            <v>9210517</v>
          </cell>
          <cell r="F397">
            <v>100</v>
          </cell>
        </row>
        <row r="398">
          <cell r="C398" t="str">
            <v>9210521</v>
          </cell>
          <cell r="F398">
            <v>120</v>
          </cell>
        </row>
        <row r="399">
          <cell r="C399" t="str">
            <v>9210497</v>
          </cell>
          <cell r="F399">
            <v>100</v>
          </cell>
        </row>
        <row r="400">
          <cell r="C400" t="str">
            <v>9210518</v>
          </cell>
          <cell r="F400">
            <v>20</v>
          </cell>
        </row>
        <row r="401">
          <cell r="C401" t="str">
            <v>9210519</v>
          </cell>
          <cell r="F401">
            <v>739</v>
          </cell>
        </row>
        <row r="402">
          <cell r="C402" t="str">
            <v>9210520</v>
          </cell>
          <cell r="F402">
            <v>1830</v>
          </cell>
        </row>
        <row r="403">
          <cell r="C403" t="str">
            <v>9210481</v>
          </cell>
          <cell r="F403">
            <v>350</v>
          </cell>
        </row>
        <row r="404">
          <cell r="C404" t="str">
            <v>9210522</v>
          </cell>
          <cell r="F404">
            <v>1541.8</v>
          </cell>
        </row>
        <row r="405">
          <cell r="C405" t="str">
            <v>9210523</v>
          </cell>
          <cell r="F405">
            <v>1709.48</v>
          </cell>
        </row>
        <row r="406">
          <cell r="C406" t="str">
            <v>9210524</v>
          </cell>
          <cell r="F406">
            <v>130</v>
          </cell>
        </row>
        <row r="407">
          <cell r="C407" t="str">
            <v>9210487</v>
          </cell>
          <cell r="F407">
            <v>200</v>
          </cell>
        </row>
        <row r="408">
          <cell r="C408" t="str">
            <v>9210486</v>
          </cell>
          <cell r="F408">
            <v>10</v>
          </cell>
        </row>
        <row r="409">
          <cell r="C409" t="str">
            <v>9310513</v>
          </cell>
          <cell r="F409">
            <v>148.5</v>
          </cell>
        </row>
        <row r="410">
          <cell r="C410" t="str">
            <v>9210466</v>
          </cell>
          <cell r="F410">
            <v>800</v>
          </cell>
        </row>
        <row r="411">
          <cell r="C411" t="str">
            <v>9210462</v>
          </cell>
          <cell r="F411">
            <v>180</v>
          </cell>
        </row>
        <row r="412">
          <cell r="C412" t="str">
            <v>9203022</v>
          </cell>
          <cell r="F412">
            <v>1000</v>
          </cell>
        </row>
        <row r="413">
          <cell r="C413" t="str">
            <v>9205015</v>
          </cell>
          <cell r="F413">
            <v>1647</v>
          </cell>
        </row>
        <row r="414">
          <cell r="C414" t="str">
            <v>9210196</v>
          </cell>
          <cell r="F414">
            <v>2400</v>
          </cell>
        </row>
        <row r="415">
          <cell r="C415" t="str">
            <v>9205003</v>
          </cell>
          <cell r="F415">
            <v>1290</v>
          </cell>
        </row>
        <row r="416">
          <cell r="C416" t="str">
            <v>9210525</v>
          </cell>
          <cell r="F416">
            <v>487</v>
          </cell>
        </row>
        <row r="417">
          <cell r="C417" t="str">
            <v>9205016</v>
          </cell>
          <cell r="F417">
            <v>6800</v>
          </cell>
        </row>
        <row r="418">
          <cell r="C418" t="str">
            <v>9210470</v>
          </cell>
          <cell r="F418">
            <v>1233</v>
          </cell>
        </row>
        <row r="419">
          <cell r="C419" t="str">
            <v>9210235</v>
          </cell>
          <cell r="F419">
            <v>9</v>
          </cell>
        </row>
        <row r="420">
          <cell r="C420" t="str">
            <v>9210207</v>
          </cell>
          <cell r="F420">
            <v>6795</v>
          </cell>
        </row>
        <row r="421">
          <cell r="C421" t="str">
            <v>9210209</v>
          </cell>
          <cell r="F421">
            <v>672</v>
          </cell>
        </row>
        <row r="422">
          <cell r="C422" t="str">
            <v>9210205</v>
          </cell>
          <cell r="F422">
            <v>652</v>
          </cell>
        </row>
        <row r="423">
          <cell r="C423" t="str">
            <v>9210182</v>
          </cell>
          <cell r="F423">
            <v>1042</v>
          </cell>
        </row>
        <row r="424">
          <cell r="C424" t="str">
            <v>9210398</v>
          </cell>
          <cell r="F424">
            <v>3409</v>
          </cell>
        </row>
        <row r="425">
          <cell r="C425" t="str">
            <v>9210197</v>
          </cell>
          <cell r="F425">
            <v>126</v>
          </cell>
        </row>
        <row r="426">
          <cell r="C426" t="str">
            <v>9210470</v>
          </cell>
          <cell r="F426">
            <v>20</v>
          </cell>
        </row>
        <row r="427">
          <cell r="C427" t="str">
            <v>9210210</v>
          </cell>
          <cell r="F427">
            <v>500</v>
          </cell>
        </row>
        <row r="428">
          <cell r="C428" t="str">
            <v>9210463</v>
          </cell>
          <cell r="F428">
            <v>1796</v>
          </cell>
        </row>
        <row r="429">
          <cell r="C429" t="str">
            <v>9210207</v>
          </cell>
          <cell r="F429">
            <v>500</v>
          </cell>
        </row>
        <row r="430">
          <cell r="C430" t="str">
            <v>9210235</v>
          </cell>
          <cell r="F430">
            <v>360</v>
          </cell>
        </row>
        <row r="431">
          <cell r="C431" t="str">
            <v>9210225</v>
          </cell>
          <cell r="F431">
            <v>281</v>
          </cell>
        </row>
        <row r="432">
          <cell r="C432" t="str">
            <v>9210235</v>
          </cell>
          <cell r="F432">
            <v>8784</v>
          </cell>
        </row>
        <row r="433">
          <cell r="C433" t="str">
            <v>9210241</v>
          </cell>
          <cell r="F433">
            <v>7000</v>
          </cell>
        </row>
        <row r="434">
          <cell r="C434" t="str">
            <v>9208036</v>
          </cell>
          <cell r="F434">
            <v>100000</v>
          </cell>
        </row>
        <row r="435">
          <cell r="C435" t="str">
            <v>9208021</v>
          </cell>
          <cell r="F435">
            <v>10000</v>
          </cell>
        </row>
        <row r="436">
          <cell r="C436" t="str">
            <v>9205026</v>
          </cell>
          <cell r="F436">
            <v>20000</v>
          </cell>
        </row>
        <row r="437">
          <cell r="C437" t="str">
            <v>9210205</v>
          </cell>
          <cell r="F437">
            <v>625</v>
          </cell>
        </row>
        <row r="438">
          <cell r="C438" t="str">
            <v>9210207</v>
          </cell>
          <cell r="F438">
            <v>722</v>
          </cell>
        </row>
        <row r="439">
          <cell r="C439" t="str">
            <v>9210209</v>
          </cell>
          <cell r="F439">
            <v>19648</v>
          </cell>
        </row>
        <row r="440">
          <cell r="C440" t="str">
            <v>9210274</v>
          </cell>
          <cell r="F440">
            <v>185</v>
          </cell>
        </row>
        <row r="441">
          <cell r="C441" t="str">
            <v>9210274</v>
          </cell>
          <cell r="F441">
            <v>55</v>
          </cell>
        </row>
        <row r="442">
          <cell r="C442" t="str">
            <v>9210210</v>
          </cell>
          <cell r="F442">
            <v>100</v>
          </cell>
        </row>
        <row r="443">
          <cell r="C443" t="str">
            <v>9207020</v>
          </cell>
          <cell r="F443">
            <v>20000</v>
          </cell>
        </row>
        <row r="444">
          <cell r="C444" t="str">
            <v>9203028</v>
          </cell>
          <cell r="F444">
            <v>2000</v>
          </cell>
        </row>
        <row r="445">
          <cell r="C445" t="str">
            <v>9210186</v>
          </cell>
          <cell r="F445">
            <v>8000</v>
          </cell>
        </row>
        <row r="446">
          <cell r="C446" t="str">
            <v>9203044</v>
          </cell>
          <cell r="F446">
            <v>80000</v>
          </cell>
        </row>
        <row r="447">
          <cell r="C447" t="str">
            <v>9203062</v>
          </cell>
          <cell r="F447">
            <v>572</v>
          </cell>
        </row>
        <row r="448">
          <cell r="C448" t="str">
            <v>9203069</v>
          </cell>
          <cell r="F448">
            <v>642</v>
          </cell>
        </row>
        <row r="449">
          <cell r="C449" t="str">
            <v>9202111</v>
          </cell>
          <cell r="F449">
            <v>28</v>
          </cell>
        </row>
        <row r="450">
          <cell r="C450" t="str">
            <v>9202112</v>
          </cell>
          <cell r="F450">
            <v>40</v>
          </cell>
        </row>
        <row r="451">
          <cell r="C451" t="str">
            <v>9210207</v>
          </cell>
          <cell r="F451">
            <v>175</v>
          </cell>
        </row>
        <row r="452">
          <cell r="C452" t="str">
            <v>9210274</v>
          </cell>
          <cell r="F452">
            <v>105</v>
          </cell>
        </row>
        <row r="453">
          <cell r="C453" t="str">
            <v>9210209</v>
          </cell>
          <cell r="F453">
            <v>525</v>
          </cell>
        </row>
        <row r="454">
          <cell r="C454" t="str">
            <v>9210205</v>
          </cell>
          <cell r="F454">
            <v>80</v>
          </cell>
        </row>
        <row r="455">
          <cell r="C455" t="str">
            <v>9210289</v>
          </cell>
          <cell r="F455">
            <v>85</v>
          </cell>
        </row>
        <row r="456">
          <cell r="C456" t="str">
            <v>9210207</v>
          </cell>
          <cell r="F456">
            <v>332</v>
          </cell>
        </row>
        <row r="457">
          <cell r="C457" t="str">
            <v>9210209</v>
          </cell>
          <cell r="F457">
            <v>10</v>
          </cell>
        </row>
        <row r="458">
          <cell r="C458" t="str">
            <v>9210208</v>
          </cell>
          <cell r="F458">
            <v>410</v>
          </cell>
        </row>
        <row r="459">
          <cell r="C459" t="str">
            <v>9210464</v>
          </cell>
          <cell r="F459">
            <v>406</v>
          </cell>
        </row>
        <row r="460">
          <cell r="C460" t="str">
            <v>9210207</v>
          </cell>
          <cell r="F460">
            <v>2196</v>
          </cell>
        </row>
        <row r="461">
          <cell r="C461" t="str">
            <v>9210210</v>
          </cell>
          <cell r="F461">
            <v>450</v>
          </cell>
        </row>
        <row r="462">
          <cell r="C462" t="str">
            <v>9210236</v>
          </cell>
          <cell r="F462">
            <v>288</v>
          </cell>
        </row>
        <row r="463">
          <cell r="C463" t="str">
            <v>9210235</v>
          </cell>
          <cell r="F463">
            <v>941</v>
          </cell>
        </row>
        <row r="464">
          <cell r="C464" t="str">
            <v>9210365</v>
          </cell>
          <cell r="F464">
            <v>40</v>
          </cell>
        </row>
        <row r="465">
          <cell r="C465" t="str">
            <v>9203022</v>
          </cell>
          <cell r="F465">
            <v>2000</v>
          </cell>
        </row>
        <row r="466">
          <cell r="C466" t="str">
            <v>9310526</v>
          </cell>
          <cell r="F466">
            <v>36430</v>
          </cell>
        </row>
        <row r="467">
          <cell r="C467" t="str">
            <v>9310527</v>
          </cell>
          <cell r="F467">
            <v>3000</v>
          </cell>
        </row>
        <row r="468">
          <cell r="C468" t="str">
            <v>9210494</v>
          </cell>
          <cell r="F468">
            <v>50</v>
          </cell>
        </row>
        <row r="469">
          <cell r="C469" t="str">
            <v>9210428</v>
          </cell>
          <cell r="F469">
            <v>50</v>
          </cell>
        </row>
        <row r="470">
          <cell r="C470" t="str">
            <v>9210428</v>
          </cell>
          <cell r="F470">
            <v>30</v>
          </cell>
        </row>
        <row r="471">
          <cell r="C471" t="str">
            <v>9310528</v>
          </cell>
          <cell r="F471">
            <v>400</v>
          </cell>
        </row>
        <row r="472">
          <cell r="C472" t="str">
            <v>9210462</v>
          </cell>
          <cell r="F472">
            <v>170</v>
          </cell>
        </row>
        <row r="473">
          <cell r="C473" t="str">
            <v>9210435</v>
          </cell>
          <cell r="F473">
            <v>100</v>
          </cell>
        </row>
        <row r="474">
          <cell r="C474" t="str">
            <v>9205017</v>
          </cell>
          <cell r="F474">
            <v>5000</v>
          </cell>
        </row>
        <row r="475">
          <cell r="C475" t="str">
            <v>9205015</v>
          </cell>
          <cell r="F475">
            <v>5000</v>
          </cell>
        </row>
        <row r="476">
          <cell r="C476" t="str">
            <v>9203070</v>
          </cell>
          <cell r="F476">
            <v>120</v>
          </cell>
        </row>
        <row r="477">
          <cell r="C477" t="str">
            <v>9202112</v>
          </cell>
          <cell r="F477">
            <v>40</v>
          </cell>
        </row>
        <row r="478">
          <cell r="C478" t="str">
            <v>9202625</v>
          </cell>
          <cell r="F478">
            <v>2</v>
          </cell>
        </row>
        <row r="479">
          <cell r="C479" t="str">
            <v>9310536</v>
          </cell>
          <cell r="F479">
            <v>1.5</v>
          </cell>
        </row>
        <row r="480">
          <cell r="C480" t="str">
            <v>9310537</v>
          </cell>
          <cell r="F480">
            <v>1.5</v>
          </cell>
        </row>
        <row r="481">
          <cell r="C481" t="str">
            <v>9310538</v>
          </cell>
          <cell r="F481">
            <v>1</v>
          </cell>
        </row>
        <row r="482">
          <cell r="C482" t="str">
            <v>9310539</v>
          </cell>
          <cell r="F482">
            <v>1</v>
          </cell>
        </row>
        <row r="483">
          <cell r="C483" t="str">
            <v>9310540</v>
          </cell>
          <cell r="F483">
            <v>1</v>
          </cell>
        </row>
        <row r="484">
          <cell r="C484" t="str">
            <v>9310541</v>
          </cell>
          <cell r="F484">
            <v>1</v>
          </cell>
        </row>
        <row r="485">
          <cell r="C485" t="str">
            <v>9201717</v>
          </cell>
          <cell r="F485">
            <v>4290</v>
          </cell>
        </row>
        <row r="486">
          <cell r="C486" t="str">
            <v>9210506</v>
          </cell>
          <cell r="F486">
            <v>250</v>
          </cell>
        </row>
        <row r="487">
          <cell r="C487" t="str">
            <v>9310542</v>
          </cell>
          <cell r="F487">
            <v>280</v>
          </cell>
        </row>
        <row r="488">
          <cell r="C488" t="str">
            <v>9210497</v>
          </cell>
          <cell r="F488">
            <v>150</v>
          </cell>
        </row>
        <row r="489">
          <cell r="C489" t="str">
            <v>9209056</v>
          </cell>
          <cell r="F489">
            <v>33</v>
          </cell>
        </row>
        <row r="490">
          <cell r="C490" t="str">
            <v>9210208</v>
          </cell>
          <cell r="F490">
            <v>1030</v>
          </cell>
        </row>
        <row r="491">
          <cell r="C491" t="str">
            <v>9210207</v>
          </cell>
          <cell r="F491">
            <v>324</v>
          </cell>
        </row>
        <row r="492">
          <cell r="C492" t="str">
            <v>9210210</v>
          </cell>
          <cell r="F492">
            <v>60</v>
          </cell>
        </row>
        <row r="493">
          <cell r="C493" t="str">
            <v>9208035</v>
          </cell>
          <cell r="F493">
            <v>100000</v>
          </cell>
        </row>
        <row r="494">
          <cell r="C494" t="str">
            <v>9205016</v>
          </cell>
          <cell r="F494">
            <v>3200</v>
          </cell>
        </row>
        <row r="495">
          <cell r="C495" t="str">
            <v>9205015</v>
          </cell>
          <cell r="F495">
            <v>40000</v>
          </cell>
        </row>
        <row r="496">
          <cell r="C496" t="str">
            <v>9210135</v>
          </cell>
          <cell r="F496">
            <v>2</v>
          </cell>
        </row>
        <row r="497">
          <cell r="C497" t="str">
            <v>9210325</v>
          </cell>
          <cell r="F497">
            <v>10</v>
          </cell>
        </row>
        <row r="498">
          <cell r="C498" t="str">
            <v>9210190</v>
          </cell>
          <cell r="F498">
            <v>10</v>
          </cell>
        </row>
        <row r="499">
          <cell r="C499" t="str">
            <v>9310529</v>
          </cell>
          <cell r="F499">
            <v>2</v>
          </cell>
        </row>
        <row r="500">
          <cell r="C500" t="str">
            <v>9310530</v>
          </cell>
          <cell r="F500">
            <v>1</v>
          </cell>
        </row>
        <row r="501">
          <cell r="C501" t="str">
            <v>9210166</v>
          </cell>
          <cell r="F501">
            <v>2</v>
          </cell>
        </row>
        <row r="502">
          <cell r="C502" t="str">
            <v>9210107</v>
          </cell>
          <cell r="F502">
            <v>2</v>
          </cell>
        </row>
        <row r="503">
          <cell r="C503" t="str">
            <v>9210134</v>
          </cell>
          <cell r="F503">
            <v>0.5</v>
          </cell>
        </row>
        <row r="504">
          <cell r="C504" t="str">
            <v>9210162</v>
          </cell>
          <cell r="F504">
            <v>2</v>
          </cell>
        </row>
        <row r="505">
          <cell r="C505" t="str">
            <v>9210162</v>
          </cell>
          <cell r="F505">
            <v>5.5</v>
          </cell>
        </row>
        <row r="506">
          <cell r="C506" t="str">
            <v>9210229</v>
          </cell>
          <cell r="F506">
            <v>5</v>
          </cell>
        </row>
        <row r="507">
          <cell r="C507" t="str">
            <v>9210229</v>
          </cell>
          <cell r="F507">
            <v>5.5</v>
          </cell>
        </row>
        <row r="508">
          <cell r="C508" t="str">
            <v>9210135</v>
          </cell>
          <cell r="F508">
            <v>2</v>
          </cell>
        </row>
        <row r="509">
          <cell r="C509" t="str">
            <v>9210346</v>
          </cell>
          <cell r="F509">
            <v>2</v>
          </cell>
        </row>
        <row r="510">
          <cell r="C510" t="str">
            <v>9310531</v>
          </cell>
          <cell r="F510">
            <v>6</v>
          </cell>
        </row>
        <row r="511">
          <cell r="C511" t="str">
            <v>9310532</v>
          </cell>
          <cell r="F511">
            <v>3</v>
          </cell>
        </row>
        <row r="512">
          <cell r="C512" t="str">
            <v>9310533</v>
          </cell>
          <cell r="F512">
            <v>1</v>
          </cell>
        </row>
        <row r="513">
          <cell r="C513" t="str">
            <v>9310534</v>
          </cell>
          <cell r="F513">
            <v>1</v>
          </cell>
        </row>
        <row r="514">
          <cell r="C514" t="str">
            <v>9310535</v>
          </cell>
          <cell r="F514">
            <v>0.5</v>
          </cell>
        </row>
        <row r="515">
          <cell r="C515" t="str">
            <v>9310543</v>
          </cell>
          <cell r="F515">
            <v>8</v>
          </cell>
        </row>
        <row r="516">
          <cell r="C516" t="str">
            <v>9310544</v>
          </cell>
          <cell r="F516">
            <v>2</v>
          </cell>
        </row>
        <row r="517">
          <cell r="C517" t="str">
            <v>9310545</v>
          </cell>
          <cell r="F517">
            <v>6</v>
          </cell>
        </row>
        <row r="518">
          <cell r="C518" t="str">
            <v>9310546</v>
          </cell>
          <cell r="F518">
            <v>5</v>
          </cell>
        </row>
        <row r="519">
          <cell r="C519" t="str">
            <v>9310547</v>
          </cell>
          <cell r="F519">
            <v>20</v>
          </cell>
        </row>
        <row r="520">
          <cell r="C520" t="str">
            <v>9310548</v>
          </cell>
          <cell r="F520">
            <v>2</v>
          </cell>
        </row>
        <row r="521">
          <cell r="C521" t="str">
            <v>9310549</v>
          </cell>
          <cell r="F521">
            <v>1.5</v>
          </cell>
        </row>
        <row r="522">
          <cell r="C522" t="str">
            <v>9310550</v>
          </cell>
          <cell r="F522">
            <v>40</v>
          </cell>
        </row>
        <row r="523">
          <cell r="C523" t="str">
            <v>9310551</v>
          </cell>
          <cell r="F523">
            <v>100</v>
          </cell>
        </row>
        <row r="524">
          <cell r="C524" t="str">
            <v>9310552</v>
          </cell>
          <cell r="F524">
            <v>20</v>
          </cell>
        </row>
        <row r="525">
          <cell r="C525" t="str">
            <v>9310553</v>
          </cell>
          <cell r="F525">
            <v>5</v>
          </cell>
        </row>
        <row r="526">
          <cell r="C526" t="str">
            <v>9310554</v>
          </cell>
          <cell r="F526">
            <v>8</v>
          </cell>
        </row>
        <row r="527">
          <cell r="C527" t="str">
            <v>9210323</v>
          </cell>
          <cell r="F527">
            <v>40</v>
          </cell>
        </row>
        <row r="528">
          <cell r="C528" t="str">
            <v>9210323</v>
          </cell>
          <cell r="F528">
            <v>60</v>
          </cell>
        </row>
        <row r="529">
          <cell r="C529" t="str">
            <v>9210342</v>
          </cell>
          <cell r="F529">
            <v>2</v>
          </cell>
        </row>
        <row r="530">
          <cell r="C530" t="str">
            <v>9210342</v>
          </cell>
          <cell r="F530">
            <v>12</v>
          </cell>
        </row>
        <row r="531">
          <cell r="C531" t="str">
            <v>9210192</v>
          </cell>
          <cell r="F531">
            <v>1</v>
          </cell>
        </row>
        <row r="532">
          <cell r="C532" t="str">
            <v>9210555</v>
          </cell>
          <cell r="F532">
            <v>1</v>
          </cell>
        </row>
        <row r="533">
          <cell r="C533" t="str">
            <v>9210556</v>
          </cell>
          <cell r="F533">
            <v>2</v>
          </cell>
        </row>
        <row r="534">
          <cell r="C534" t="str">
            <v>9210557</v>
          </cell>
          <cell r="F534">
            <v>1</v>
          </cell>
        </row>
        <row r="535">
          <cell r="C535" t="str">
            <v>9210558</v>
          </cell>
          <cell r="F535">
            <v>4</v>
          </cell>
        </row>
        <row r="536">
          <cell r="C536" t="str">
            <v>9210559</v>
          </cell>
          <cell r="F536">
            <v>14</v>
          </cell>
        </row>
        <row r="537">
          <cell r="C537" t="str">
            <v>9210600</v>
          </cell>
          <cell r="F537">
            <v>330</v>
          </cell>
        </row>
        <row r="538">
          <cell r="C538" t="str">
            <v>9210601</v>
          </cell>
          <cell r="F538">
            <v>74</v>
          </cell>
        </row>
        <row r="539">
          <cell r="C539" t="str">
            <v>9210602</v>
          </cell>
          <cell r="F539">
            <v>15</v>
          </cell>
        </row>
        <row r="540">
          <cell r="C540" t="str">
            <v>9210603</v>
          </cell>
          <cell r="F540">
            <v>1</v>
          </cell>
        </row>
        <row r="541">
          <cell r="C541" t="str">
            <v>9210604</v>
          </cell>
          <cell r="F541">
            <v>12</v>
          </cell>
        </row>
        <row r="542">
          <cell r="C542" t="str">
            <v>9210605</v>
          </cell>
          <cell r="F542">
            <v>20</v>
          </cell>
        </row>
        <row r="543">
          <cell r="C543" t="str">
            <v>9210606</v>
          </cell>
          <cell r="F543">
            <v>6</v>
          </cell>
        </row>
        <row r="544">
          <cell r="C544" t="str">
            <v>9210606</v>
          </cell>
          <cell r="F544">
            <v>6</v>
          </cell>
        </row>
        <row r="545">
          <cell r="C545" t="str">
            <v>9210607</v>
          </cell>
          <cell r="F545">
            <v>4</v>
          </cell>
        </row>
        <row r="546">
          <cell r="C546" t="str">
            <v>9210608</v>
          </cell>
          <cell r="F546">
            <v>1</v>
          </cell>
        </row>
        <row r="547">
          <cell r="C547" t="str">
            <v>9210609</v>
          </cell>
          <cell r="F547">
            <v>8</v>
          </cell>
        </row>
        <row r="548">
          <cell r="C548" t="str">
            <v>9210610</v>
          </cell>
          <cell r="F548">
            <v>8</v>
          </cell>
        </row>
        <row r="549">
          <cell r="C549" t="str">
            <v>9210610</v>
          </cell>
          <cell r="F549">
            <v>8</v>
          </cell>
        </row>
        <row r="550">
          <cell r="C550" t="str">
            <v>9210610</v>
          </cell>
          <cell r="F550">
            <v>8</v>
          </cell>
        </row>
        <row r="551">
          <cell r="C551" t="str">
            <v>9210611</v>
          </cell>
          <cell r="F551">
            <v>4</v>
          </cell>
        </row>
        <row r="552">
          <cell r="C552" t="str">
            <v>9210610</v>
          </cell>
          <cell r="F552">
            <v>2</v>
          </cell>
        </row>
        <row r="553">
          <cell r="C553" t="str">
            <v>9210612</v>
          </cell>
          <cell r="F553">
            <v>5</v>
          </cell>
        </row>
        <row r="554">
          <cell r="C554" t="str">
            <v>9210610</v>
          </cell>
          <cell r="F554">
            <v>8</v>
          </cell>
        </row>
        <row r="555">
          <cell r="C555" t="str">
            <v>9210613</v>
          </cell>
          <cell r="F555">
            <v>120</v>
          </cell>
        </row>
        <row r="556">
          <cell r="C556" t="str">
            <v>9210614</v>
          </cell>
          <cell r="F556">
            <v>15</v>
          </cell>
        </row>
        <row r="557">
          <cell r="C557" t="str">
            <v>9210615</v>
          </cell>
          <cell r="F557">
            <v>40</v>
          </cell>
        </row>
        <row r="558">
          <cell r="C558" t="str">
            <v>9210615</v>
          </cell>
          <cell r="F558">
            <v>40</v>
          </cell>
        </row>
        <row r="559">
          <cell r="C559" t="str">
            <v>9210616</v>
          </cell>
          <cell r="F559">
            <v>1</v>
          </cell>
        </row>
        <row r="560">
          <cell r="C560" t="str">
            <v>9210617</v>
          </cell>
          <cell r="F560">
            <v>20</v>
          </cell>
        </row>
        <row r="561">
          <cell r="C561" t="str">
            <v>9210618</v>
          </cell>
          <cell r="F561">
            <v>64</v>
          </cell>
        </row>
        <row r="562">
          <cell r="C562" t="str">
            <v>9201606</v>
          </cell>
          <cell r="F562">
            <v>60</v>
          </cell>
        </row>
        <row r="563">
          <cell r="C563" t="str">
            <v>9201606</v>
          </cell>
          <cell r="F563">
            <v>5506</v>
          </cell>
        </row>
        <row r="564">
          <cell r="C564" t="str">
            <v>9201540</v>
          </cell>
          <cell r="F564">
            <v>800000</v>
          </cell>
        </row>
        <row r="565">
          <cell r="C565" t="str">
            <v>9210203</v>
          </cell>
          <cell r="F565">
            <v>70</v>
          </cell>
        </row>
        <row r="566">
          <cell r="C566" t="str">
            <v>9201606</v>
          </cell>
          <cell r="F566">
            <v>2000</v>
          </cell>
        </row>
        <row r="567">
          <cell r="C567" t="str">
            <v>9203078</v>
          </cell>
          <cell r="F567">
            <v>10</v>
          </cell>
        </row>
        <row r="568">
          <cell r="C568" t="str">
            <v>9208021</v>
          </cell>
          <cell r="F568">
            <v>20000</v>
          </cell>
        </row>
        <row r="569">
          <cell r="C569" t="str">
            <v>9202111</v>
          </cell>
          <cell r="F569">
            <v>50</v>
          </cell>
        </row>
        <row r="570">
          <cell r="C570" t="str">
            <v>9203062</v>
          </cell>
          <cell r="F570">
            <v>200</v>
          </cell>
        </row>
        <row r="571">
          <cell r="C571" t="str">
            <v>9203069</v>
          </cell>
          <cell r="F571">
            <v>200</v>
          </cell>
        </row>
        <row r="572">
          <cell r="C572" t="str">
            <v>9208020</v>
          </cell>
          <cell r="F572">
            <v>5000</v>
          </cell>
        </row>
        <row r="573">
          <cell r="C573" t="str">
            <v>9202624</v>
          </cell>
          <cell r="F573">
            <v>500</v>
          </cell>
        </row>
      </sheetData>
      <sheetData sheetId="12">
        <row r="2">
          <cell r="C2" t="str">
            <v>9210236</v>
          </cell>
          <cell r="F2">
            <v>197</v>
          </cell>
        </row>
        <row r="3">
          <cell r="C3" t="str">
            <v>9210288</v>
          </cell>
          <cell r="F3">
            <v>400</v>
          </cell>
        </row>
        <row r="4">
          <cell r="C4" t="str">
            <v>9210233</v>
          </cell>
          <cell r="F4">
            <v>129.1</v>
          </cell>
        </row>
        <row r="5">
          <cell r="C5" t="str">
            <v>9210057</v>
          </cell>
          <cell r="F5">
            <v>1660</v>
          </cell>
        </row>
        <row r="6">
          <cell r="C6" t="str">
            <v>9210285</v>
          </cell>
          <cell r="F6">
            <v>740</v>
          </cell>
        </row>
        <row r="7">
          <cell r="C7" t="str">
            <v>9210075</v>
          </cell>
          <cell r="F7">
            <v>152</v>
          </cell>
        </row>
        <row r="8">
          <cell r="C8" t="str">
            <v>9210238</v>
          </cell>
          <cell r="F8">
            <v>925</v>
          </cell>
        </row>
        <row r="9">
          <cell r="C9" t="str">
            <v>9203044</v>
          </cell>
          <cell r="F9">
            <v>300000</v>
          </cell>
        </row>
        <row r="10">
          <cell r="C10" t="str">
            <v>9205968</v>
          </cell>
          <cell r="F10">
            <v>1</v>
          </cell>
        </row>
        <row r="11">
          <cell r="C11" t="str">
            <v>9210021</v>
          </cell>
          <cell r="F11">
            <v>225</v>
          </cell>
        </row>
        <row r="12">
          <cell r="C12" t="str">
            <v>9210164</v>
          </cell>
          <cell r="F12">
            <v>300</v>
          </cell>
        </row>
        <row r="13">
          <cell r="C13" t="str">
            <v>9210025</v>
          </cell>
          <cell r="F13">
            <v>235</v>
          </cell>
        </row>
        <row r="14">
          <cell r="C14" t="str">
            <v>9210165</v>
          </cell>
          <cell r="F14">
            <v>50</v>
          </cell>
        </row>
        <row r="15">
          <cell r="C15" t="str">
            <v>9210228</v>
          </cell>
          <cell r="F15">
            <v>12</v>
          </cell>
        </row>
        <row r="16">
          <cell r="C16" t="str">
            <v>9210152</v>
          </cell>
          <cell r="F16">
            <v>15</v>
          </cell>
        </row>
        <row r="17">
          <cell r="C17" t="str">
            <v>9210230</v>
          </cell>
          <cell r="F17">
            <v>200</v>
          </cell>
        </row>
        <row r="18">
          <cell r="C18" t="str">
            <v>9210236</v>
          </cell>
          <cell r="F18">
            <v>100</v>
          </cell>
        </row>
        <row r="19">
          <cell r="C19" t="str">
            <v>9210113</v>
          </cell>
          <cell r="F19">
            <v>30</v>
          </cell>
        </row>
        <row r="20">
          <cell r="C20" t="str">
            <v>9210176</v>
          </cell>
          <cell r="F20">
            <v>180</v>
          </cell>
        </row>
        <row r="21">
          <cell r="C21" t="str">
            <v>9210356</v>
          </cell>
          <cell r="F21">
            <v>40</v>
          </cell>
        </row>
        <row r="22">
          <cell r="C22" t="str">
            <v>9201101</v>
          </cell>
          <cell r="F22">
            <v>3000</v>
          </cell>
        </row>
        <row r="23">
          <cell r="C23" t="str">
            <v>9201002</v>
          </cell>
          <cell r="F23">
            <v>9206</v>
          </cell>
        </row>
        <row r="24">
          <cell r="C24" t="str">
            <v>9201001</v>
          </cell>
          <cell r="F24">
            <v>2251</v>
          </cell>
        </row>
        <row r="25">
          <cell r="C25" t="str">
            <v>9201013</v>
          </cell>
          <cell r="F25">
            <v>2584</v>
          </cell>
        </row>
        <row r="26">
          <cell r="C26" t="str">
            <v>9206006</v>
          </cell>
          <cell r="F26">
            <v>23</v>
          </cell>
        </row>
        <row r="27">
          <cell r="C27" t="str">
            <v>9206002</v>
          </cell>
          <cell r="F27">
            <v>20</v>
          </cell>
        </row>
        <row r="28">
          <cell r="C28" t="str">
            <v>9206001</v>
          </cell>
          <cell r="F28">
            <v>50</v>
          </cell>
        </row>
        <row r="29">
          <cell r="C29" t="str">
            <v>9205002</v>
          </cell>
          <cell r="F29">
            <v>18000</v>
          </cell>
        </row>
        <row r="30">
          <cell r="C30" t="str">
            <v>9203052</v>
          </cell>
          <cell r="F30">
            <v>10</v>
          </cell>
        </row>
        <row r="31">
          <cell r="C31" t="str">
            <v>9203041</v>
          </cell>
          <cell r="F31">
            <v>100</v>
          </cell>
        </row>
        <row r="32">
          <cell r="C32" t="str">
            <v>9203032</v>
          </cell>
          <cell r="F32">
            <v>532</v>
          </cell>
        </row>
        <row r="33">
          <cell r="C33" t="str">
            <v>9203025</v>
          </cell>
          <cell r="F33">
            <v>28</v>
          </cell>
        </row>
        <row r="34">
          <cell r="C34" t="str">
            <v>9203011</v>
          </cell>
          <cell r="F34">
            <v>16000</v>
          </cell>
        </row>
        <row r="35">
          <cell r="C35" t="str">
            <v>9205005</v>
          </cell>
          <cell r="F35">
            <v>3538</v>
          </cell>
        </row>
        <row r="36">
          <cell r="C36" t="str">
            <v>9201501</v>
          </cell>
          <cell r="F36">
            <v>280</v>
          </cell>
        </row>
        <row r="37">
          <cell r="C37" t="str">
            <v>9201502</v>
          </cell>
          <cell r="F37">
            <v>148</v>
          </cell>
        </row>
        <row r="38">
          <cell r="C38" t="str">
            <v>9201503</v>
          </cell>
          <cell r="F38">
            <v>428</v>
          </cell>
        </row>
        <row r="39">
          <cell r="C39" t="str">
            <v>9201003</v>
          </cell>
          <cell r="F39">
            <v>3600</v>
          </cell>
        </row>
        <row r="40">
          <cell r="C40" t="str">
            <v>9203002</v>
          </cell>
          <cell r="F40">
            <v>2000</v>
          </cell>
        </row>
        <row r="41">
          <cell r="C41" t="str">
            <v>9201702</v>
          </cell>
          <cell r="F41">
            <v>500</v>
          </cell>
        </row>
        <row r="42">
          <cell r="C42" t="str">
            <v>9210360</v>
          </cell>
          <cell r="F42">
            <v>13</v>
          </cell>
        </row>
        <row r="43">
          <cell r="C43" t="str">
            <v>9210357</v>
          </cell>
          <cell r="F43">
            <v>9</v>
          </cell>
        </row>
        <row r="44">
          <cell r="C44" t="str">
            <v>9210358</v>
          </cell>
          <cell r="F44">
            <v>1</v>
          </cell>
        </row>
        <row r="45">
          <cell r="C45" t="str">
            <v>9210359</v>
          </cell>
          <cell r="F45">
            <v>4</v>
          </cell>
        </row>
        <row r="46">
          <cell r="C46" t="str">
            <v>9210359</v>
          </cell>
          <cell r="F46">
            <v>1</v>
          </cell>
        </row>
        <row r="47">
          <cell r="C47" t="str">
            <v>9210146</v>
          </cell>
          <cell r="F47">
            <v>28.1</v>
          </cell>
        </row>
        <row r="48">
          <cell r="C48" t="str">
            <v>9210166</v>
          </cell>
          <cell r="F48">
            <v>14</v>
          </cell>
        </row>
        <row r="49">
          <cell r="C49" t="str">
            <v>9210310</v>
          </cell>
          <cell r="F49">
            <v>72</v>
          </cell>
        </row>
        <row r="50">
          <cell r="C50" t="str">
            <v>9210339</v>
          </cell>
          <cell r="F50">
            <v>61</v>
          </cell>
        </row>
        <row r="51">
          <cell r="C51" t="str">
            <v>9210287</v>
          </cell>
          <cell r="F51">
            <v>1545</v>
          </cell>
        </row>
        <row r="52">
          <cell r="C52" t="str">
            <v>9210091</v>
          </cell>
          <cell r="F52">
            <v>1368</v>
          </cell>
        </row>
        <row r="53">
          <cell r="C53" t="str">
            <v>9210057</v>
          </cell>
          <cell r="F53">
            <v>1260</v>
          </cell>
        </row>
        <row r="54">
          <cell r="C54" t="str">
            <v>9210285</v>
          </cell>
          <cell r="F54">
            <v>1200</v>
          </cell>
        </row>
        <row r="55">
          <cell r="C55" t="str">
            <v>9210238</v>
          </cell>
          <cell r="F55">
            <v>1500</v>
          </cell>
        </row>
        <row r="56">
          <cell r="C56" t="str">
            <v>9210311</v>
          </cell>
          <cell r="F56">
            <v>300</v>
          </cell>
        </row>
        <row r="57">
          <cell r="C57" t="str">
            <v>9210283</v>
          </cell>
          <cell r="F57">
            <v>240</v>
          </cell>
        </row>
        <row r="58">
          <cell r="C58" t="str">
            <v>9201701</v>
          </cell>
          <cell r="F58">
            <v>10000</v>
          </cell>
        </row>
        <row r="59">
          <cell r="C59" t="str">
            <v>9201706</v>
          </cell>
          <cell r="F59">
            <v>2000</v>
          </cell>
        </row>
        <row r="60">
          <cell r="C60" t="str">
            <v>9201720</v>
          </cell>
          <cell r="F60">
            <v>7000</v>
          </cell>
        </row>
        <row r="61">
          <cell r="C61" t="str">
            <v>9201720</v>
          </cell>
          <cell r="F61">
            <v>5000</v>
          </cell>
        </row>
        <row r="62">
          <cell r="C62" t="str">
            <v>9201715</v>
          </cell>
          <cell r="F62">
            <v>1000</v>
          </cell>
        </row>
        <row r="63">
          <cell r="C63" t="str">
            <v>9201708</v>
          </cell>
          <cell r="F63">
            <v>5680</v>
          </cell>
        </row>
        <row r="64">
          <cell r="C64" t="str">
            <v>9201014</v>
          </cell>
          <cell r="F64">
            <v>100000</v>
          </cell>
        </row>
        <row r="65">
          <cell r="C65" t="str">
            <v>9209056</v>
          </cell>
          <cell r="F65">
            <v>480</v>
          </cell>
        </row>
        <row r="66">
          <cell r="C66" t="str">
            <v>9209028</v>
          </cell>
          <cell r="F66">
            <v>2000</v>
          </cell>
        </row>
        <row r="67">
          <cell r="C67" t="str">
            <v>9202111</v>
          </cell>
          <cell r="F67">
            <v>10</v>
          </cell>
        </row>
        <row r="68">
          <cell r="C68" t="str">
            <v>9201015</v>
          </cell>
          <cell r="F68">
            <v>60000</v>
          </cell>
        </row>
        <row r="69">
          <cell r="C69" t="str">
            <v>9201728</v>
          </cell>
          <cell r="F69">
            <v>3200</v>
          </cell>
        </row>
        <row r="70">
          <cell r="C70" t="str">
            <v>9202324</v>
          </cell>
          <cell r="F70">
            <v>100</v>
          </cell>
        </row>
        <row r="71">
          <cell r="C71" t="str">
            <v>9202324</v>
          </cell>
          <cell r="F71">
            <v>30</v>
          </cell>
        </row>
        <row r="72">
          <cell r="C72" t="str">
            <v>9202326</v>
          </cell>
          <cell r="F72">
            <v>24</v>
          </cell>
        </row>
        <row r="73">
          <cell r="C73" t="str">
            <v>9202113</v>
          </cell>
          <cell r="F73">
            <v>30</v>
          </cell>
        </row>
        <row r="74">
          <cell r="C74" t="str">
            <v>9202111</v>
          </cell>
          <cell r="F74">
            <v>3</v>
          </cell>
        </row>
        <row r="75">
          <cell r="C75" t="str">
            <v>9210236</v>
          </cell>
          <cell r="F75">
            <v>84</v>
          </cell>
        </row>
        <row r="76">
          <cell r="C76" t="str">
            <v>9210318</v>
          </cell>
          <cell r="F76">
            <v>236</v>
          </cell>
        </row>
        <row r="77">
          <cell r="C77" t="str">
            <v>9210257</v>
          </cell>
          <cell r="F77">
            <v>22</v>
          </cell>
        </row>
        <row r="78">
          <cell r="C78" t="str">
            <v>9202111</v>
          </cell>
          <cell r="F78">
            <v>9</v>
          </cell>
        </row>
        <row r="79">
          <cell r="C79" t="str">
            <v>9203066</v>
          </cell>
          <cell r="F79">
            <v>300</v>
          </cell>
        </row>
        <row r="80">
          <cell r="C80" t="str">
            <v>9203066</v>
          </cell>
          <cell r="F80">
            <v>100</v>
          </cell>
        </row>
        <row r="81">
          <cell r="C81" t="str">
            <v>9203065</v>
          </cell>
          <cell r="F81">
            <v>80</v>
          </cell>
        </row>
        <row r="82">
          <cell r="C82" t="str">
            <v>9210198</v>
          </cell>
          <cell r="F82">
            <v>2400</v>
          </cell>
        </row>
        <row r="83">
          <cell r="C83" t="str">
            <v>9210361</v>
          </cell>
          <cell r="F83">
            <v>20</v>
          </cell>
        </row>
        <row r="84">
          <cell r="C84" t="str">
            <v>9210362</v>
          </cell>
          <cell r="F84">
            <v>10</v>
          </cell>
        </row>
        <row r="85">
          <cell r="C85" t="str">
            <v>9210195</v>
          </cell>
          <cell r="F85">
            <v>515</v>
          </cell>
        </row>
        <row r="86">
          <cell r="C86" t="str">
            <v>9210206</v>
          </cell>
          <cell r="F86">
            <v>2800</v>
          </cell>
        </row>
        <row r="87">
          <cell r="C87" t="str">
            <v>9210147</v>
          </cell>
          <cell r="F87">
            <v>680</v>
          </cell>
        </row>
        <row r="88">
          <cell r="C88" t="str">
            <v>9210204</v>
          </cell>
          <cell r="F88">
            <v>20</v>
          </cell>
        </row>
        <row r="89">
          <cell r="C89" t="str">
            <v>9210207</v>
          </cell>
          <cell r="F89">
            <v>3553</v>
          </cell>
        </row>
        <row r="90">
          <cell r="C90" t="str">
            <v>9210208</v>
          </cell>
          <cell r="F90">
            <v>2000</v>
          </cell>
        </row>
        <row r="91">
          <cell r="C91" t="str">
            <v>9210209</v>
          </cell>
          <cell r="F91">
            <v>2300</v>
          </cell>
        </row>
        <row r="92">
          <cell r="C92" t="str">
            <v>9210365</v>
          </cell>
          <cell r="F92">
            <v>9</v>
          </cell>
        </row>
        <row r="93">
          <cell r="C93" t="str">
            <v>9210310</v>
          </cell>
          <cell r="F93">
            <v>254</v>
          </cell>
        </row>
        <row r="94">
          <cell r="C94" t="str">
            <v>9210366</v>
          </cell>
          <cell r="F94">
            <v>80</v>
          </cell>
        </row>
        <row r="95">
          <cell r="C95" t="str">
            <v>9210367</v>
          </cell>
          <cell r="F95">
            <v>156</v>
          </cell>
        </row>
        <row r="96">
          <cell r="C96" t="str">
            <v>9201718</v>
          </cell>
          <cell r="F96">
            <v>10000</v>
          </cell>
        </row>
        <row r="97">
          <cell r="C97" t="str">
            <v>9201719</v>
          </cell>
          <cell r="F97">
            <v>3000</v>
          </cell>
        </row>
        <row r="98">
          <cell r="C98" t="str">
            <v>9201720</v>
          </cell>
          <cell r="F98">
            <v>1000</v>
          </cell>
        </row>
        <row r="99">
          <cell r="C99" t="str">
            <v>9210291</v>
          </cell>
          <cell r="F99">
            <v>2034</v>
          </cell>
        </row>
        <row r="100">
          <cell r="C100" t="str">
            <v>9210280</v>
          </cell>
          <cell r="F100">
            <v>26000</v>
          </cell>
        </row>
        <row r="101">
          <cell r="C101" t="str">
            <v>9210279</v>
          </cell>
          <cell r="F101">
            <v>613</v>
          </cell>
        </row>
        <row r="102">
          <cell r="C102" t="str">
            <v>9210318</v>
          </cell>
          <cell r="F102">
            <v>63</v>
          </cell>
        </row>
        <row r="103">
          <cell r="C103" t="str">
            <v>9210195</v>
          </cell>
          <cell r="F103">
            <v>27868</v>
          </cell>
        </row>
        <row r="104">
          <cell r="C104" t="str">
            <v>9210204</v>
          </cell>
          <cell r="F104">
            <v>490</v>
          </cell>
        </row>
        <row r="105">
          <cell r="C105" t="str">
            <v>9210291</v>
          </cell>
          <cell r="F105">
            <v>21116</v>
          </cell>
        </row>
        <row r="106">
          <cell r="C106" t="str">
            <v>9210179</v>
          </cell>
          <cell r="F106">
            <v>3600</v>
          </cell>
        </row>
        <row r="107">
          <cell r="C107" t="str">
            <v>9210294</v>
          </cell>
          <cell r="F107">
            <v>770</v>
          </cell>
        </row>
        <row r="108">
          <cell r="C108" t="str">
            <v>9210249</v>
          </cell>
          <cell r="F108">
            <v>7000</v>
          </cell>
        </row>
        <row r="109">
          <cell r="C109" t="str">
            <v>9210250</v>
          </cell>
          <cell r="F109">
            <v>6000</v>
          </cell>
        </row>
        <row r="110">
          <cell r="C110" t="str">
            <v>9210196</v>
          </cell>
          <cell r="F110">
            <v>28165</v>
          </cell>
        </row>
        <row r="111">
          <cell r="C111" t="str">
            <v>9210198</v>
          </cell>
          <cell r="F111">
            <v>1150</v>
          </cell>
        </row>
        <row r="112">
          <cell r="C112" t="str">
            <v>9210179</v>
          </cell>
          <cell r="F112">
            <v>46215</v>
          </cell>
        </row>
        <row r="113">
          <cell r="C113" t="str">
            <v>9210210</v>
          </cell>
          <cell r="F113">
            <v>3410</v>
          </cell>
        </row>
        <row r="114">
          <cell r="C114" t="str">
            <v>9210274</v>
          </cell>
          <cell r="F114">
            <v>5200</v>
          </cell>
        </row>
        <row r="115">
          <cell r="C115" t="str">
            <v>9210217</v>
          </cell>
          <cell r="F115">
            <v>51630</v>
          </cell>
        </row>
        <row r="116">
          <cell r="C116" t="str">
            <v>9203062</v>
          </cell>
          <cell r="F116">
            <v>1600</v>
          </cell>
        </row>
        <row r="117">
          <cell r="C117" t="str">
            <v>9210056</v>
          </cell>
          <cell r="F117">
            <v>100</v>
          </cell>
        </row>
        <row r="118">
          <cell r="C118" t="str">
            <v>9210140</v>
          </cell>
          <cell r="F118">
            <v>10</v>
          </cell>
        </row>
        <row r="119">
          <cell r="C119" t="str">
            <v>9210176</v>
          </cell>
          <cell r="F119">
            <v>300</v>
          </cell>
        </row>
        <row r="120">
          <cell r="C120" t="str">
            <v>9210198</v>
          </cell>
          <cell r="F120">
            <v>100</v>
          </cell>
        </row>
        <row r="121">
          <cell r="C121" t="str">
            <v>9210165</v>
          </cell>
          <cell r="F121">
            <v>100</v>
          </cell>
        </row>
        <row r="122">
          <cell r="C122" t="str">
            <v>9210166</v>
          </cell>
          <cell r="F122">
            <v>200</v>
          </cell>
        </row>
        <row r="123">
          <cell r="C123" t="str">
            <v>9205920</v>
          </cell>
          <cell r="F123">
            <v>150</v>
          </cell>
        </row>
        <row r="124">
          <cell r="C124" t="str">
            <v>9210119</v>
          </cell>
          <cell r="F124">
            <v>125</v>
          </cell>
        </row>
        <row r="125">
          <cell r="C125" t="str">
            <v>9210120</v>
          </cell>
          <cell r="F125">
            <v>110</v>
          </cell>
        </row>
        <row r="126">
          <cell r="C126" t="str">
            <v>9210136</v>
          </cell>
          <cell r="F126">
            <v>50</v>
          </cell>
        </row>
        <row r="127">
          <cell r="C127" t="str">
            <v>9210368</v>
          </cell>
          <cell r="F127">
            <v>16.5</v>
          </cell>
        </row>
        <row r="128">
          <cell r="C128" t="str">
            <v>9208009</v>
          </cell>
          <cell r="F128">
            <v>99900</v>
          </cell>
        </row>
        <row r="129">
          <cell r="C129" t="str">
            <v>9208026</v>
          </cell>
          <cell r="F129">
            <v>49700</v>
          </cell>
        </row>
        <row r="130">
          <cell r="C130" t="str">
            <v>9207013</v>
          </cell>
          <cell r="F130">
            <v>244.2</v>
          </cell>
        </row>
        <row r="131">
          <cell r="C131" t="str">
            <v>9210363</v>
          </cell>
          <cell r="F131">
            <v>18</v>
          </cell>
        </row>
        <row r="132">
          <cell r="C132" t="str">
            <v>9210364</v>
          </cell>
          <cell r="F132">
            <v>1</v>
          </cell>
        </row>
        <row r="133">
          <cell r="C133" t="str">
            <v>9210296</v>
          </cell>
          <cell r="F133">
            <v>1</v>
          </cell>
        </row>
        <row r="134">
          <cell r="C134" t="str">
            <v>9210310</v>
          </cell>
          <cell r="F134">
            <v>1200</v>
          </cell>
        </row>
        <row r="135">
          <cell r="C135" t="str">
            <v>9210177</v>
          </cell>
          <cell r="F135">
            <v>68</v>
          </cell>
        </row>
        <row r="136">
          <cell r="C136" t="str">
            <v>9210289</v>
          </cell>
          <cell r="F136">
            <v>1000</v>
          </cell>
        </row>
        <row r="137">
          <cell r="C137" t="str">
            <v>9210266</v>
          </cell>
          <cell r="F137">
            <v>237</v>
          </cell>
        </row>
        <row r="138">
          <cell r="C138" t="str">
            <v>9210207</v>
          </cell>
          <cell r="F138">
            <v>500</v>
          </cell>
        </row>
        <row r="139">
          <cell r="C139" t="str">
            <v>9203064</v>
          </cell>
          <cell r="F139">
            <v>490</v>
          </cell>
        </row>
        <row r="140">
          <cell r="C140" t="str">
            <v>9203078</v>
          </cell>
          <cell r="F140">
            <v>30</v>
          </cell>
        </row>
        <row r="141">
          <cell r="C141" t="str">
            <v>9210377</v>
          </cell>
          <cell r="F141">
            <v>5000</v>
          </cell>
        </row>
        <row r="142">
          <cell r="C142" t="str">
            <v>9210373</v>
          </cell>
          <cell r="F142">
            <v>66</v>
          </cell>
        </row>
        <row r="143">
          <cell r="C143" t="str">
            <v>9210374</v>
          </cell>
          <cell r="F143">
            <v>200</v>
          </cell>
        </row>
        <row r="144">
          <cell r="C144" t="str">
            <v>9210374</v>
          </cell>
          <cell r="F144">
            <v>200</v>
          </cell>
        </row>
        <row r="145">
          <cell r="C145" t="str">
            <v>9210122</v>
          </cell>
          <cell r="F145">
            <v>2</v>
          </cell>
        </row>
        <row r="146">
          <cell r="C146" t="str">
            <v>9210186</v>
          </cell>
          <cell r="F146">
            <v>2000</v>
          </cell>
        </row>
        <row r="147">
          <cell r="C147" t="str">
            <v>9210186</v>
          </cell>
          <cell r="F147">
            <v>2000</v>
          </cell>
        </row>
        <row r="148">
          <cell r="C148" t="str">
            <v>9203062</v>
          </cell>
          <cell r="F148">
            <v>10</v>
          </cell>
        </row>
        <row r="149">
          <cell r="C149" t="str">
            <v>9202111</v>
          </cell>
          <cell r="F149">
            <v>70</v>
          </cell>
        </row>
        <row r="150">
          <cell r="C150" t="str">
            <v>9202111</v>
          </cell>
          <cell r="F150">
            <v>10</v>
          </cell>
        </row>
        <row r="151">
          <cell r="C151" t="str">
            <v>9202111</v>
          </cell>
          <cell r="F151">
            <v>10</v>
          </cell>
        </row>
        <row r="152">
          <cell r="C152" t="str">
            <v>9202221</v>
          </cell>
          <cell r="F152">
            <v>40</v>
          </cell>
        </row>
        <row r="153">
          <cell r="C153" t="str">
            <v>9203060</v>
          </cell>
          <cell r="F153">
            <v>100</v>
          </cell>
        </row>
        <row r="154">
          <cell r="C154" t="str">
            <v>9210212</v>
          </cell>
          <cell r="F154">
            <v>56</v>
          </cell>
        </row>
        <row r="155">
          <cell r="C155" t="str">
            <v>9210370</v>
          </cell>
          <cell r="F155">
            <v>4</v>
          </cell>
        </row>
        <row r="156">
          <cell r="C156" t="str">
            <v>9210371</v>
          </cell>
          <cell r="F156">
            <v>5</v>
          </cell>
        </row>
        <row r="157">
          <cell r="C157" t="str">
            <v>9210279</v>
          </cell>
          <cell r="F157">
            <v>3600</v>
          </cell>
        </row>
        <row r="158">
          <cell r="C158" t="str">
            <v>9210372</v>
          </cell>
          <cell r="F158">
            <v>3600</v>
          </cell>
        </row>
        <row r="159">
          <cell r="C159" t="str">
            <v>9210274</v>
          </cell>
          <cell r="F159">
            <v>8650</v>
          </cell>
        </row>
        <row r="160">
          <cell r="C160" t="str">
            <v>9210339</v>
          </cell>
          <cell r="F160">
            <v>200</v>
          </cell>
        </row>
        <row r="161">
          <cell r="C161" t="str">
            <v>9210235</v>
          </cell>
          <cell r="F161">
            <v>820</v>
          </cell>
        </row>
        <row r="162">
          <cell r="C162" t="str">
            <v>9210207</v>
          </cell>
          <cell r="F162">
            <v>46500</v>
          </cell>
        </row>
        <row r="163">
          <cell r="C163" t="str">
            <v>9210372</v>
          </cell>
          <cell r="F163">
            <v>55500</v>
          </cell>
        </row>
        <row r="164">
          <cell r="C164" t="str">
            <v>9210208</v>
          </cell>
          <cell r="F164">
            <v>24000</v>
          </cell>
        </row>
        <row r="165">
          <cell r="C165" t="str">
            <v>9210031</v>
          </cell>
          <cell r="F165">
            <v>240</v>
          </cell>
        </row>
        <row r="166">
          <cell r="C166" t="str">
            <v>9210241</v>
          </cell>
          <cell r="F166">
            <v>3400</v>
          </cell>
        </row>
        <row r="167">
          <cell r="C167" t="str">
            <v>9210136</v>
          </cell>
          <cell r="F167">
            <v>65</v>
          </cell>
        </row>
        <row r="168">
          <cell r="C168" t="str">
            <v>9210215</v>
          </cell>
          <cell r="F168">
            <v>17250</v>
          </cell>
        </row>
        <row r="169">
          <cell r="C169" t="str">
            <v>9210372</v>
          </cell>
          <cell r="F169">
            <v>3000</v>
          </cell>
        </row>
        <row r="170">
          <cell r="C170" t="str">
            <v>9210219</v>
          </cell>
          <cell r="F170">
            <v>6999</v>
          </cell>
        </row>
        <row r="171">
          <cell r="C171" t="str">
            <v>9210375</v>
          </cell>
          <cell r="F171">
            <v>4</v>
          </cell>
        </row>
        <row r="172">
          <cell r="C172" t="str">
            <v>9210220</v>
          </cell>
          <cell r="F172">
            <v>5171</v>
          </cell>
        </row>
        <row r="173">
          <cell r="C173" t="str">
            <v>9210372</v>
          </cell>
          <cell r="F173">
            <v>1332</v>
          </cell>
        </row>
        <row r="174">
          <cell r="C174" t="str">
            <v>9210216</v>
          </cell>
          <cell r="F174">
            <v>132</v>
          </cell>
        </row>
        <row r="175">
          <cell r="C175" t="str">
            <v>9210248</v>
          </cell>
          <cell r="F175">
            <v>132</v>
          </cell>
        </row>
        <row r="176">
          <cell r="C176" t="str">
            <v>9210361</v>
          </cell>
          <cell r="F176">
            <v>1000</v>
          </cell>
        </row>
        <row r="177">
          <cell r="C177" t="str">
            <v>9210372</v>
          </cell>
          <cell r="F177">
            <v>14000</v>
          </cell>
        </row>
        <row r="178">
          <cell r="C178" t="str">
            <v>9210210</v>
          </cell>
          <cell r="F178">
            <v>1800</v>
          </cell>
        </row>
        <row r="179">
          <cell r="C179" t="str">
            <v>9210376</v>
          </cell>
          <cell r="F179">
            <v>14000</v>
          </cell>
        </row>
        <row r="180">
          <cell r="C180" t="str">
            <v>9210248</v>
          </cell>
          <cell r="F180">
            <v>1935</v>
          </cell>
        </row>
        <row r="181">
          <cell r="C181" t="str">
            <v>9210216</v>
          </cell>
          <cell r="F181">
            <v>2962</v>
          </cell>
        </row>
        <row r="182">
          <cell r="C182" t="str">
            <v>9210210</v>
          </cell>
          <cell r="F182">
            <v>1917</v>
          </cell>
        </row>
        <row r="183">
          <cell r="C183" t="str">
            <v>9210309</v>
          </cell>
          <cell r="F183">
            <v>5</v>
          </cell>
        </row>
        <row r="184">
          <cell r="C184" t="str">
            <v>9210378</v>
          </cell>
          <cell r="F184">
            <v>5</v>
          </cell>
        </row>
        <row r="185">
          <cell r="C185" t="str">
            <v>9210068</v>
          </cell>
          <cell r="F185">
            <v>229.3</v>
          </cell>
        </row>
        <row r="186">
          <cell r="C186" t="str">
            <v>9210091</v>
          </cell>
          <cell r="F186">
            <v>420</v>
          </cell>
        </row>
        <row r="187">
          <cell r="C187" t="str">
            <v>9210346</v>
          </cell>
          <cell r="F187">
            <v>259.7</v>
          </cell>
        </row>
        <row r="188">
          <cell r="C188" t="str">
            <v>9210286</v>
          </cell>
          <cell r="F188">
            <v>8</v>
          </cell>
        </row>
        <row r="189">
          <cell r="C189" t="str">
            <v>9210369</v>
          </cell>
          <cell r="F189">
            <v>310</v>
          </cell>
        </row>
        <row r="190">
          <cell r="C190" t="str">
            <v>9203028</v>
          </cell>
          <cell r="F190">
            <v>1000</v>
          </cell>
        </row>
        <row r="191">
          <cell r="C191" t="str">
            <v>9210216</v>
          </cell>
          <cell r="F191">
            <v>1587</v>
          </cell>
        </row>
        <row r="192">
          <cell r="C192" t="str">
            <v>9210266</v>
          </cell>
          <cell r="F192">
            <v>600</v>
          </cell>
        </row>
        <row r="193">
          <cell r="C193" t="str">
            <v>9210175</v>
          </cell>
          <cell r="F193">
            <v>1709</v>
          </cell>
        </row>
        <row r="194">
          <cell r="C194" t="str">
            <v>9210291</v>
          </cell>
          <cell r="F194">
            <v>11620</v>
          </cell>
        </row>
        <row r="195">
          <cell r="C195" t="str">
            <v>9202324</v>
          </cell>
          <cell r="F195">
            <v>25</v>
          </cell>
        </row>
        <row r="196">
          <cell r="C196" t="str">
            <v>9210156</v>
          </cell>
          <cell r="F196">
            <v>8</v>
          </cell>
        </row>
        <row r="197">
          <cell r="C197" t="str">
            <v>9210369</v>
          </cell>
          <cell r="F197">
            <v>586</v>
          </cell>
        </row>
        <row r="198">
          <cell r="C198" t="str">
            <v>9210286</v>
          </cell>
          <cell r="F198">
            <v>225</v>
          </cell>
        </row>
        <row r="199">
          <cell r="C199" t="str">
            <v>9210234</v>
          </cell>
          <cell r="F199">
            <v>154</v>
          </cell>
        </row>
        <row r="200">
          <cell r="C200" t="str">
            <v>9210233</v>
          </cell>
          <cell r="F200">
            <v>294</v>
          </cell>
        </row>
        <row r="201">
          <cell r="C201" t="str">
            <v>9209028</v>
          </cell>
          <cell r="F201">
            <v>94</v>
          </cell>
        </row>
        <row r="202">
          <cell r="C202" t="str">
            <v>9210070</v>
          </cell>
          <cell r="F202">
            <v>1307</v>
          </cell>
        </row>
        <row r="203">
          <cell r="C203" t="str">
            <v>9210138</v>
          </cell>
          <cell r="F203">
            <v>900</v>
          </cell>
        </row>
        <row r="204">
          <cell r="C204" t="str">
            <v>9210068</v>
          </cell>
          <cell r="F204">
            <v>65</v>
          </cell>
        </row>
        <row r="205">
          <cell r="C205" t="str">
            <v>9210387</v>
          </cell>
          <cell r="F205">
            <v>230</v>
          </cell>
        </row>
        <row r="206">
          <cell r="C206" t="str">
            <v>9210369</v>
          </cell>
          <cell r="F206">
            <v>500</v>
          </cell>
        </row>
        <row r="207">
          <cell r="C207" t="str">
            <v>9210286</v>
          </cell>
          <cell r="F207">
            <v>210</v>
          </cell>
        </row>
        <row r="208">
          <cell r="C208" t="str">
            <v>9210229</v>
          </cell>
          <cell r="F208">
            <v>150</v>
          </cell>
        </row>
        <row r="209">
          <cell r="C209" t="str">
            <v>9210390</v>
          </cell>
          <cell r="F209">
            <v>40</v>
          </cell>
        </row>
        <row r="210">
          <cell r="C210" t="str">
            <v>9210176</v>
          </cell>
          <cell r="F210">
            <v>100</v>
          </cell>
        </row>
        <row r="211">
          <cell r="C211" t="str">
            <v>9210178</v>
          </cell>
          <cell r="F211">
            <v>160</v>
          </cell>
        </row>
        <row r="212">
          <cell r="C212" t="str">
            <v>9210391</v>
          </cell>
          <cell r="F212">
            <v>200</v>
          </cell>
        </row>
        <row r="213">
          <cell r="C213" t="str">
            <v>9210166</v>
          </cell>
          <cell r="F213">
            <v>100</v>
          </cell>
        </row>
        <row r="214">
          <cell r="C214" t="str">
            <v>9210392</v>
          </cell>
          <cell r="F214">
            <v>3</v>
          </cell>
        </row>
        <row r="215">
          <cell r="C215" t="str">
            <v>9210393</v>
          </cell>
          <cell r="F215">
            <v>15</v>
          </cell>
        </row>
        <row r="216">
          <cell r="C216" t="str">
            <v>9210190</v>
          </cell>
          <cell r="F216">
            <v>50</v>
          </cell>
        </row>
        <row r="217">
          <cell r="C217" t="str">
            <v>9210228</v>
          </cell>
          <cell r="F217">
            <v>5</v>
          </cell>
        </row>
        <row r="218">
          <cell r="C218" t="str">
            <v>9210379</v>
          </cell>
          <cell r="F218">
            <v>2</v>
          </cell>
        </row>
        <row r="219">
          <cell r="C219" t="str">
            <v>9203067</v>
          </cell>
          <cell r="F219">
            <v>1299</v>
          </cell>
        </row>
        <row r="220">
          <cell r="C220" t="str">
            <v>9203068</v>
          </cell>
          <cell r="F220">
            <v>701</v>
          </cell>
        </row>
        <row r="221">
          <cell r="C221" t="str">
            <v>9210266</v>
          </cell>
          <cell r="F221">
            <v>243</v>
          </cell>
        </row>
        <row r="222">
          <cell r="C222" t="str">
            <v>9210266</v>
          </cell>
          <cell r="F222">
            <v>190</v>
          </cell>
        </row>
        <row r="223">
          <cell r="C223" t="str">
            <v>9210266</v>
          </cell>
          <cell r="F223">
            <v>2100</v>
          </cell>
        </row>
        <row r="224">
          <cell r="C224" t="str">
            <v>9210291</v>
          </cell>
          <cell r="F224">
            <v>8860</v>
          </cell>
        </row>
        <row r="225">
          <cell r="C225" t="str">
            <v>9210291</v>
          </cell>
          <cell r="F225">
            <v>5860</v>
          </cell>
        </row>
        <row r="226">
          <cell r="C226" t="str">
            <v>9210216</v>
          </cell>
          <cell r="F226">
            <v>2500</v>
          </cell>
        </row>
        <row r="227">
          <cell r="C227" t="str">
            <v>9210380</v>
          </cell>
          <cell r="F227">
            <v>6666</v>
          </cell>
        </row>
        <row r="228">
          <cell r="C228" t="str">
            <v>9210381</v>
          </cell>
          <cell r="F228">
            <v>560</v>
          </cell>
        </row>
        <row r="229">
          <cell r="C229" t="str">
            <v>9210382</v>
          </cell>
          <cell r="F229">
            <v>2000</v>
          </cell>
        </row>
        <row r="230">
          <cell r="C230" t="str">
            <v>9210383</v>
          </cell>
          <cell r="F230">
            <v>5300</v>
          </cell>
        </row>
        <row r="231">
          <cell r="C231" t="str">
            <v>9210384</v>
          </cell>
          <cell r="F231">
            <v>3000</v>
          </cell>
        </row>
        <row r="232">
          <cell r="C232" t="str">
            <v>9210385</v>
          </cell>
          <cell r="F232">
            <v>1020</v>
          </cell>
        </row>
        <row r="233">
          <cell r="C233" t="str">
            <v>9210386</v>
          </cell>
          <cell r="F233">
            <v>6900</v>
          </cell>
        </row>
        <row r="234">
          <cell r="C234" t="str">
            <v>9210388</v>
          </cell>
          <cell r="F234">
            <v>11000</v>
          </cell>
        </row>
        <row r="235">
          <cell r="C235" t="str">
            <v>9210389</v>
          </cell>
          <cell r="F235">
            <v>10000</v>
          </cell>
        </row>
        <row r="236">
          <cell r="C236" t="str">
            <v>9206007</v>
          </cell>
          <cell r="F236">
            <v>6330</v>
          </cell>
        </row>
        <row r="237">
          <cell r="C237" t="str">
            <v>9202733</v>
          </cell>
          <cell r="F237">
            <v>22</v>
          </cell>
        </row>
        <row r="238">
          <cell r="C238" t="str">
            <v>9202734</v>
          </cell>
          <cell r="F238">
            <v>10</v>
          </cell>
        </row>
        <row r="239">
          <cell r="C239" t="str">
            <v>9202732</v>
          </cell>
          <cell r="F239">
            <v>10.4</v>
          </cell>
        </row>
        <row r="240">
          <cell r="C240" t="str">
            <v>9203038</v>
          </cell>
          <cell r="F240">
            <v>50</v>
          </cell>
        </row>
        <row r="241">
          <cell r="C241" t="str">
            <v>9210396</v>
          </cell>
          <cell r="F241">
            <v>500</v>
          </cell>
        </row>
        <row r="242">
          <cell r="C242" t="str">
            <v>9210287</v>
          </cell>
          <cell r="F242">
            <v>1283.5</v>
          </cell>
        </row>
        <row r="243">
          <cell r="C243" t="str">
            <v>9210282</v>
          </cell>
          <cell r="F243">
            <v>678</v>
          </cell>
        </row>
        <row r="244">
          <cell r="C244" t="str">
            <v>9210284</v>
          </cell>
          <cell r="F244">
            <v>1250</v>
          </cell>
        </row>
        <row r="245">
          <cell r="C245" t="str">
            <v>9210397</v>
          </cell>
          <cell r="F245">
            <v>1000</v>
          </cell>
        </row>
        <row r="246">
          <cell r="C246" t="str">
            <v>9210283</v>
          </cell>
          <cell r="F246">
            <v>200</v>
          </cell>
        </row>
        <row r="247">
          <cell r="C247" t="str">
            <v>9209029</v>
          </cell>
          <cell r="F247">
            <v>60</v>
          </cell>
        </row>
        <row r="248">
          <cell r="C248" t="str">
            <v>9210068</v>
          </cell>
          <cell r="F248">
            <v>210</v>
          </cell>
        </row>
        <row r="249">
          <cell r="C249" t="str">
            <v>9210299</v>
          </cell>
          <cell r="F249">
            <v>230</v>
          </cell>
        </row>
        <row r="250">
          <cell r="C250" t="str">
            <v>9210346</v>
          </cell>
          <cell r="F250">
            <v>420</v>
          </cell>
        </row>
        <row r="251">
          <cell r="C251" t="str">
            <v>9210369</v>
          </cell>
          <cell r="F251">
            <v>549</v>
          </cell>
        </row>
        <row r="252">
          <cell r="C252" t="str">
            <v>9208026</v>
          </cell>
          <cell r="F252">
            <v>100000</v>
          </cell>
        </row>
        <row r="253">
          <cell r="C253" t="str">
            <v>9210394</v>
          </cell>
          <cell r="F253">
            <v>9000</v>
          </cell>
        </row>
        <row r="254">
          <cell r="C254" t="str">
            <v>9210389</v>
          </cell>
          <cell r="F254">
            <v>1010</v>
          </cell>
        </row>
        <row r="255">
          <cell r="C255" t="str">
            <v>9210266</v>
          </cell>
          <cell r="F255">
            <v>10894</v>
          </cell>
        </row>
        <row r="256">
          <cell r="C256" t="str">
            <v>9210395</v>
          </cell>
          <cell r="F256">
            <v>7922</v>
          </cell>
        </row>
        <row r="257">
          <cell r="C257" t="str">
            <v>9210210</v>
          </cell>
          <cell r="F257">
            <v>950</v>
          </cell>
        </row>
        <row r="258">
          <cell r="C258" t="str">
            <v>9210355</v>
          </cell>
          <cell r="F258">
            <v>931</v>
          </cell>
        </row>
        <row r="259">
          <cell r="C259" t="str">
            <v>9207013</v>
          </cell>
          <cell r="F259">
            <v>150</v>
          </cell>
        </row>
        <row r="260">
          <cell r="C260" t="str">
            <v>9208026</v>
          </cell>
          <cell r="F260">
            <v>10000</v>
          </cell>
        </row>
        <row r="261">
          <cell r="C261" t="str">
            <v>9202324</v>
          </cell>
          <cell r="F261">
            <v>82</v>
          </cell>
        </row>
        <row r="262">
          <cell r="C262" t="str">
            <v>9210229</v>
          </cell>
          <cell r="F262">
            <v>150</v>
          </cell>
        </row>
        <row r="263">
          <cell r="C263" t="str">
            <v>9210406</v>
          </cell>
          <cell r="F263">
            <v>18</v>
          </cell>
        </row>
        <row r="264">
          <cell r="C264" t="str">
            <v>9210407</v>
          </cell>
          <cell r="F264">
            <v>70</v>
          </cell>
        </row>
        <row r="265">
          <cell r="C265" t="str">
            <v>9210408</v>
          </cell>
          <cell r="F265">
            <v>200</v>
          </cell>
        </row>
        <row r="266">
          <cell r="C266" t="str">
            <v>9210409</v>
          </cell>
          <cell r="F266">
            <v>120</v>
          </cell>
        </row>
        <row r="267">
          <cell r="C267" t="str">
            <v>9210410</v>
          </cell>
          <cell r="F267">
            <v>80</v>
          </cell>
        </row>
        <row r="268">
          <cell r="C268" t="str">
            <v>9210152</v>
          </cell>
          <cell r="F268">
            <v>10</v>
          </cell>
        </row>
        <row r="269">
          <cell r="C269" t="str">
            <v>9210154</v>
          </cell>
          <cell r="F269">
            <v>30</v>
          </cell>
        </row>
        <row r="270">
          <cell r="C270" t="str">
            <v>9209029</v>
          </cell>
          <cell r="F270">
            <v>40</v>
          </cell>
        </row>
        <row r="271">
          <cell r="C271" t="str">
            <v>9210068</v>
          </cell>
          <cell r="F271">
            <v>184</v>
          </cell>
        </row>
        <row r="272">
          <cell r="C272" t="str">
            <v>9210075</v>
          </cell>
          <cell r="F272">
            <v>128</v>
          </cell>
        </row>
        <row r="273">
          <cell r="C273" t="str">
            <v>9210073</v>
          </cell>
          <cell r="F273">
            <v>263.5</v>
          </cell>
        </row>
        <row r="274">
          <cell r="C274" t="str">
            <v>9210138</v>
          </cell>
          <cell r="F274">
            <v>800</v>
          </cell>
        </row>
        <row r="275">
          <cell r="C275" t="str">
            <v>9210061</v>
          </cell>
          <cell r="F275">
            <v>640</v>
          </cell>
        </row>
        <row r="276">
          <cell r="C276" t="str">
            <v>9210286</v>
          </cell>
          <cell r="F276">
            <v>82</v>
          </cell>
        </row>
        <row r="277">
          <cell r="C277" t="str">
            <v>9210303</v>
          </cell>
          <cell r="F277">
            <v>207</v>
          </cell>
        </row>
        <row r="278">
          <cell r="C278" t="str">
            <v>9210411</v>
          </cell>
          <cell r="F278">
            <v>188</v>
          </cell>
        </row>
        <row r="279">
          <cell r="C279" t="str">
            <v>9210412</v>
          </cell>
          <cell r="F279">
            <v>432</v>
          </cell>
        </row>
        <row r="280">
          <cell r="C280" t="str">
            <v>9210234</v>
          </cell>
          <cell r="F280">
            <v>333</v>
          </cell>
        </row>
        <row r="281">
          <cell r="C281" t="str">
            <v>9202624</v>
          </cell>
          <cell r="F281">
            <v>500</v>
          </cell>
        </row>
        <row r="282">
          <cell r="C282" t="str">
            <v>9207020</v>
          </cell>
          <cell r="F282">
            <v>60000</v>
          </cell>
        </row>
        <row r="283">
          <cell r="C283" t="str">
            <v>9207021</v>
          </cell>
          <cell r="F283">
            <v>5000</v>
          </cell>
        </row>
        <row r="284">
          <cell r="C284" t="str">
            <v>9207022</v>
          </cell>
          <cell r="F284">
            <v>5000</v>
          </cell>
        </row>
        <row r="285">
          <cell r="C285" t="str">
            <v>9207023</v>
          </cell>
          <cell r="F285">
            <v>30000</v>
          </cell>
        </row>
        <row r="286">
          <cell r="C286" t="str">
            <v>9207024</v>
          </cell>
          <cell r="F286">
            <v>1110</v>
          </cell>
        </row>
        <row r="287">
          <cell r="C287" t="str">
            <v>9207025</v>
          </cell>
          <cell r="F287">
            <v>1266</v>
          </cell>
        </row>
        <row r="288">
          <cell r="C288" t="str">
            <v>9207026</v>
          </cell>
          <cell r="F288">
            <v>1088</v>
          </cell>
        </row>
        <row r="289">
          <cell r="C289" t="str">
            <v>9210197</v>
          </cell>
          <cell r="F289">
            <v>32000</v>
          </cell>
        </row>
        <row r="290">
          <cell r="C290" t="str">
            <v>9205016</v>
          </cell>
          <cell r="F290">
            <v>20000</v>
          </cell>
        </row>
        <row r="291">
          <cell r="C291" t="str">
            <v>9205017</v>
          </cell>
          <cell r="F291">
            <v>5000</v>
          </cell>
        </row>
        <row r="292">
          <cell r="C292" t="str">
            <v>9205022</v>
          </cell>
          <cell r="F292">
            <v>5000</v>
          </cell>
        </row>
        <row r="293">
          <cell r="C293" t="str">
            <v>9205023</v>
          </cell>
          <cell r="F293">
            <v>25000</v>
          </cell>
        </row>
        <row r="294">
          <cell r="C294" t="str">
            <v>9205024</v>
          </cell>
          <cell r="F294">
            <v>5000</v>
          </cell>
        </row>
        <row r="295">
          <cell r="C295" t="str">
            <v>9206111</v>
          </cell>
          <cell r="F295">
            <v>1000</v>
          </cell>
        </row>
        <row r="296">
          <cell r="C296" t="str">
            <v>9203061</v>
          </cell>
          <cell r="F296">
            <v>5</v>
          </cell>
        </row>
        <row r="297">
          <cell r="C297" t="str">
            <v>9203062</v>
          </cell>
          <cell r="F297">
            <v>28</v>
          </cell>
        </row>
        <row r="298">
          <cell r="C298" t="str">
            <v>9205014</v>
          </cell>
          <cell r="F298">
            <v>2745</v>
          </cell>
        </row>
        <row r="299">
          <cell r="C299" t="str">
            <v>9208011</v>
          </cell>
          <cell r="F299">
            <v>652</v>
          </cell>
        </row>
        <row r="300">
          <cell r="C300" t="str">
            <v>9210072</v>
          </cell>
          <cell r="F300">
            <v>3</v>
          </cell>
        </row>
        <row r="301">
          <cell r="C301" t="str">
            <v>9206109</v>
          </cell>
          <cell r="F301">
            <v>200</v>
          </cell>
        </row>
        <row r="302">
          <cell r="C302" t="str">
            <v>9207012</v>
          </cell>
          <cell r="F302">
            <v>540</v>
          </cell>
        </row>
        <row r="303">
          <cell r="C303" t="str">
            <v>9207013</v>
          </cell>
          <cell r="F303">
            <v>2350</v>
          </cell>
        </row>
        <row r="304">
          <cell r="C304" t="str">
            <v>9210398</v>
          </cell>
          <cell r="F304">
            <v>9000</v>
          </cell>
        </row>
        <row r="305">
          <cell r="C305" t="str">
            <v>9210399</v>
          </cell>
          <cell r="F305">
            <v>3252</v>
          </cell>
        </row>
        <row r="306">
          <cell r="C306" t="str">
            <v>9210355</v>
          </cell>
          <cell r="F306">
            <v>2000</v>
          </cell>
        </row>
        <row r="307">
          <cell r="C307" t="str">
            <v>9210204</v>
          </cell>
          <cell r="F307">
            <v>660</v>
          </cell>
        </row>
        <row r="308">
          <cell r="C308" t="str">
            <v>9210400</v>
          </cell>
          <cell r="F308">
            <v>2000</v>
          </cell>
        </row>
        <row r="309">
          <cell r="C309" t="str">
            <v>9210401</v>
          </cell>
          <cell r="F309">
            <v>4250</v>
          </cell>
        </row>
        <row r="310">
          <cell r="C310" t="str">
            <v>9210402</v>
          </cell>
          <cell r="F310">
            <v>2800</v>
          </cell>
        </row>
        <row r="311">
          <cell r="C311" t="str">
            <v>9210403</v>
          </cell>
          <cell r="F311">
            <v>2000</v>
          </cell>
        </row>
        <row r="312">
          <cell r="C312" t="str">
            <v>9210403</v>
          </cell>
          <cell r="F312">
            <v>1000</v>
          </cell>
        </row>
        <row r="313">
          <cell r="C313" t="str">
            <v>9210403</v>
          </cell>
          <cell r="F313">
            <v>1000</v>
          </cell>
        </row>
        <row r="314">
          <cell r="C314" t="str">
            <v>9210404</v>
          </cell>
          <cell r="F314">
            <v>1000</v>
          </cell>
        </row>
        <row r="315">
          <cell r="C315" t="str">
            <v>9210405</v>
          </cell>
          <cell r="F315">
            <v>4000</v>
          </cell>
        </row>
        <row r="316">
          <cell r="C316" t="str">
            <v>9201718</v>
          </cell>
          <cell r="F316">
            <v>1000</v>
          </cell>
        </row>
        <row r="317">
          <cell r="C317" t="str">
            <v>9201724</v>
          </cell>
          <cell r="F317">
            <v>1000</v>
          </cell>
        </row>
        <row r="318">
          <cell r="C318" t="str">
            <v>9201202</v>
          </cell>
          <cell r="F318">
            <v>4500</v>
          </cell>
        </row>
        <row r="319">
          <cell r="C319" t="str">
            <v>9201203</v>
          </cell>
          <cell r="F319">
            <v>1380</v>
          </cell>
        </row>
        <row r="320">
          <cell r="C320" t="str">
            <v>9202624</v>
          </cell>
          <cell r="F320">
            <v>147.36000000000001</v>
          </cell>
        </row>
        <row r="321">
          <cell r="C321" t="str">
            <v>9208019</v>
          </cell>
          <cell r="F321">
            <v>53800</v>
          </cell>
        </row>
        <row r="322">
          <cell r="C322" t="str">
            <v>9208020</v>
          </cell>
          <cell r="F322">
            <v>10150</v>
          </cell>
        </row>
        <row r="323">
          <cell r="C323" t="str">
            <v>9203028</v>
          </cell>
          <cell r="F323">
            <v>4000</v>
          </cell>
        </row>
        <row r="324">
          <cell r="C324" t="str">
            <v>9203051</v>
          </cell>
          <cell r="F324">
            <v>84</v>
          </cell>
        </row>
        <row r="325">
          <cell r="C325" t="str">
            <v>9210413</v>
          </cell>
          <cell r="F325">
            <v>13</v>
          </cell>
        </row>
        <row r="326">
          <cell r="C326" t="str">
            <v>9210414</v>
          </cell>
          <cell r="F326">
            <v>19</v>
          </cell>
        </row>
        <row r="327">
          <cell r="C327" t="str">
            <v>9210415</v>
          </cell>
          <cell r="F327">
            <v>54</v>
          </cell>
        </row>
        <row r="328">
          <cell r="C328" t="str">
            <v>9210416</v>
          </cell>
          <cell r="F328">
            <v>1</v>
          </cell>
        </row>
        <row r="329">
          <cell r="C329" t="str">
            <v>9210165</v>
          </cell>
          <cell r="F329">
            <v>200</v>
          </cell>
        </row>
        <row r="330">
          <cell r="C330" t="str">
            <v>9210417</v>
          </cell>
          <cell r="F330">
            <v>15</v>
          </cell>
        </row>
        <row r="331">
          <cell r="C331" t="str">
            <v>9210318</v>
          </cell>
          <cell r="F331">
            <v>35</v>
          </cell>
        </row>
        <row r="332">
          <cell r="C332" t="str">
            <v>9210331</v>
          </cell>
          <cell r="F332">
            <v>14.5</v>
          </cell>
        </row>
        <row r="333">
          <cell r="C333" t="str">
            <v>9210212</v>
          </cell>
          <cell r="F333">
            <v>25</v>
          </cell>
        </row>
        <row r="334">
          <cell r="C334" t="str">
            <v>9210418</v>
          </cell>
          <cell r="F334">
            <v>440</v>
          </cell>
        </row>
        <row r="335">
          <cell r="C335" t="str">
            <v>9210234</v>
          </cell>
          <cell r="F335">
            <v>584</v>
          </cell>
        </row>
        <row r="336">
          <cell r="C336" t="str">
            <v>9210236</v>
          </cell>
          <cell r="F336">
            <v>240</v>
          </cell>
        </row>
        <row r="337">
          <cell r="C337" t="str">
            <v>9210138</v>
          </cell>
          <cell r="F337">
            <v>359.6</v>
          </cell>
        </row>
        <row r="338">
          <cell r="C338" t="str">
            <v>9210061</v>
          </cell>
          <cell r="F338">
            <v>240</v>
          </cell>
        </row>
        <row r="339">
          <cell r="C339" t="str">
            <v>9209029</v>
          </cell>
          <cell r="F339">
            <v>168</v>
          </cell>
        </row>
        <row r="340">
          <cell r="C340" t="str">
            <v>9210090</v>
          </cell>
          <cell r="F340">
            <v>309</v>
          </cell>
        </row>
        <row r="341">
          <cell r="C341" t="str">
            <v>9210068</v>
          </cell>
          <cell r="F341">
            <v>420</v>
          </cell>
        </row>
        <row r="342">
          <cell r="C342" t="str">
            <v>9210286</v>
          </cell>
          <cell r="F342">
            <v>20</v>
          </cell>
        </row>
        <row r="343">
          <cell r="C343" t="str">
            <v>9210387</v>
          </cell>
          <cell r="F343">
            <v>230</v>
          </cell>
        </row>
        <row r="344">
          <cell r="C344" t="str">
            <v>9210369</v>
          </cell>
          <cell r="F344">
            <v>525</v>
          </cell>
        </row>
        <row r="345">
          <cell r="C345" t="str">
            <v>9203049</v>
          </cell>
          <cell r="F345">
            <v>5500</v>
          </cell>
        </row>
        <row r="346">
          <cell r="C346" t="str">
            <v>9208026</v>
          </cell>
          <cell r="F346">
            <v>100000</v>
          </cell>
        </row>
        <row r="347">
          <cell r="C347" t="str">
            <v>9208008</v>
          </cell>
          <cell r="F347">
            <v>48000</v>
          </cell>
        </row>
        <row r="348">
          <cell r="C348" t="str">
            <v>9210169</v>
          </cell>
          <cell r="F348">
            <v>1</v>
          </cell>
        </row>
        <row r="349">
          <cell r="C349" t="str">
            <v>9210204</v>
          </cell>
          <cell r="F349">
            <v>560</v>
          </cell>
        </row>
        <row r="350">
          <cell r="C350" t="str">
            <v>9208008</v>
          </cell>
          <cell r="F350">
            <v>5000</v>
          </cell>
        </row>
        <row r="351">
          <cell r="C351" t="str">
            <v>9206112</v>
          </cell>
          <cell r="F351">
            <v>850</v>
          </cell>
        </row>
        <row r="352">
          <cell r="C352" t="str">
            <v>9206113</v>
          </cell>
          <cell r="F352">
            <v>9000</v>
          </cell>
        </row>
        <row r="353">
          <cell r="C353" t="str">
            <v>9201735</v>
          </cell>
          <cell r="F353">
            <v>450</v>
          </cell>
        </row>
        <row r="354">
          <cell r="C354" t="str">
            <v>9209028</v>
          </cell>
          <cell r="F354">
            <v>250</v>
          </cell>
        </row>
        <row r="355">
          <cell r="C355" t="str">
            <v>9201721</v>
          </cell>
          <cell r="F355">
            <v>11000</v>
          </cell>
        </row>
        <row r="356">
          <cell r="C356" t="str">
            <v>9203062</v>
          </cell>
          <cell r="F356">
            <v>1250</v>
          </cell>
        </row>
        <row r="357">
          <cell r="C357" t="str">
            <v>9210413</v>
          </cell>
          <cell r="F357">
            <v>10.5</v>
          </cell>
        </row>
        <row r="358">
          <cell r="C358" t="str">
            <v>9210364</v>
          </cell>
          <cell r="F358">
            <v>70</v>
          </cell>
        </row>
        <row r="359">
          <cell r="C359" t="str">
            <v>9210165</v>
          </cell>
          <cell r="F359">
            <v>40</v>
          </cell>
        </row>
        <row r="360">
          <cell r="C360" t="str">
            <v>9210234</v>
          </cell>
          <cell r="F360">
            <v>511.5</v>
          </cell>
        </row>
        <row r="361">
          <cell r="C361" t="str">
            <v>9210138</v>
          </cell>
          <cell r="F361">
            <v>750</v>
          </cell>
        </row>
        <row r="362">
          <cell r="C362" t="str">
            <v>9210061</v>
          </cell>
          <cell r="F362">
            <v>450</v>
          </cell>
        </row>
        <row r="363">
          <cell r="C363" t="str">
            <v>9209028</v>
          </cell>
          <cell r="F363">
            <v>160</v>
          </cell>
        </row>
        <row r="364">
          <cell r="C364" t="str">
            <v>9209029</v>
          </cell>
          <cell r="F364">
            <v>72</v>
          </cell>
        </row>
        <row r="365">
          <cell r="C365" t="str">
            <v>9210067</v>
          </cell>
          <cell r="F365">
            <v>580.1</v>
          </cell>
        </row>
        <row r="366">
          <cell r="C366" t="str">
            <v>9210417</v>
          </cell>
          <cell r="F366">
            <v>350</v>
          </cell>
        </row>
        <row r="367">
          <cell r="C367" t="str">
            <v>9210387</v>
          </cell>
          <cell r="F367">
            <v>467</v>
          </cell>
        </row>
        <row r="368">
          <cell r="C368" t="str">
            <v>9210233</v>
          </cell>
          <cell r="F368">
            <v>64.599999999999994</v>
          </cell>
        </row>
        <row r="369">
          <cell r="C369" t="str">
            <v>9210102</v>
          </cell>
          <cell r="F369">
            <v>78</v>
          </cell>
        </row>
        <row r="370">
          <cell r="C370" t="str">
            <v>9210074</v>
          </cell>
          <cell r="F370">
            <v>240</v>
          </cell>
        </row>
        <row r="371">
          <cell r="C371" t="str">
            <v>9203037</v>
          </cell>
          <cell r="F371">
            <v>45000</v>
          </cell>
        </row>
        <row r="372">
          <cell r="C372" t="str">
            <v>9210419</v>
          </cell>
          <cell r="F372">
            <v>30</v>
          </cell>
        </row>
        <row r="373">
          <cell r="C373" t="str">
            <v>9210419</v>
          </cell>
          <cell r="F373">
            <v>20</v>
          </cell>
        </row>
        <row r="374">
          <cell r="C374" t="str">
            <v>9207020</v>
          </cell>
          <cell r="F374">
            <v>15000</v>
          </cell>
        </row>
        <row r="375">
          <cell r="C375" t="str">
            <v>9210179</v>
          </cell>
          <cell r="F375">
            <v>900</v>
          </cell>
        </row>
        <row r="376">
          <cell r="C376" t="str">
            <v>9210398</v>
          </cell>
          <cell r="F376">
            <v>7784</v>
          </cell>
        </row>
        <row r="377">
          <cell r="C377" t="str">
            <v>9210266</v>
          </cell>
          <cell r="F377">
            <v>9430</v>
          </cell>
        </row>
        <row r="378">
          <cell r="C378" t="str">
            <v>9210355</v>
          </cell>
          <cell r="F378">
            <v>1500</v>
          </cell>
        </row>
        <row r="379">
          <cell r="C379" t="str">
            <v>9210217</v>
          </cell>
          <cell r="F379">
            <v>9490</v>
          </cell>
        </row>
        <row r="380">
          <cell r="C380" t="str">
            <v>9210266</v>
          </cell>
          <cell r="F380">
            <v>4710</v>
          </cell>
        </row>
        <row r="381">
          <cell r="C381" t="str">
            <v>9210205</v>
          </cell>
          <cell r="F381">
            <v>4710</v>
          </cell>
        </row>
        <row r="382">
          <cell r="C382" t="str">
            <v>9210209</v>
          </cell>
          <cell r="F382">
            <v>4710</v>
          </cell>
        </row>
        <row r="383">
          <cell r="C383" t="str">
            <v>9210235</v>
          </cell>
          <cell r="F383">
            <v>8680</v>
          </cell>
        </row>
        <row r="384">
          <cell r="C384" t="str">
            <v>9210236</v>
          </cell>
          <cell r="F384">
            <v>228</v>
          </cell>
        </row>
        <row r="385">
          <cell r="C385" t="str">
            <v>9210208</v>
          </cell>
          <cell r="F385">
            <v>3000</v>
          </cell>
        </row>
        <row r="386">
          <cell r="C386" t="str">
            <v>9210209</v>
          </cell>
          <cell r="F386">
            <v>750</v>
          </cell>
        </row>
        <row r="387">
          <cell r="C387" t="str">
            <v>9210289</v>
          </cell>
          <cell r="F387">
            <v>750</v>
          </cell>
        </row>
        <row r="388">
          <cell r="C388" t="str">
            <v>9210318</v>
          </cell>
          <cell r="F388">
            <v>70</v>
          </cell>
        </row>
        <row r="389">
          <cell r="C389" t="str">
            <v>9202111</v>
          </cell>
          <cell r="F389">
            <v>35</v>
          </cell>
        </row>
        <row r="390">
          <cell r="C390" t="str">
            <v>9202111</v>
          </cell>
          <cell r="F390">
            <v>6</v>
          </cell>
        </row>
        <row r="391">
          <cell r="C391" t="str">
            <v>9202111</v>
          </cell>
          <cell r="F391">
            <v>1</v>
          </cell>
        </row>
        <row r="392">
          <cell r="C392" t="str">
            <v>9202624</v>
          </cell>
          <cell r="F392">
            <v>8787</v>
          </cell>
        </row>
        <row r="393">
          <cell r="C393" t="str">
            <v>9202324</v>
          </cell>
          <cell r="F393">
            <v>18</v>
          </cell>
        </row>
        <row r="394">
          <cell r="C394" t="str">
            <v>9202111</v>
          </cell>
          <cell r="F394">
            <v>80</v>
          </cell>
        </row>
        <row r="395">
          <cell r="C395" t="str">
            <v>9209028</v>
          </cell>
          <cell r="F395">
            <v>160</v>
          </cell>
        </row>
        <row r="396">
          <cell r="C396" t="str">
            <v>9210067</v>
          </cell>
          <cell r="F396">
            <v>836.7</v>
          </cell>
        </row>
        <row r="397">
          <cell r="C397" t="str">
            <v>9210233</v>
          </cell>
          <cell r="F397">
            <v>288</v>
          </cell>
        </row>
        <row r="398">
          <cell r="C398" t="str">
            <v>9210387</v>
          </cell>
          <cell r="F398">
            <v>449.2</v>
          </cell>
        </row>
        <row r="399">
          <cell r="C399" t="str">
            <v>9210417</v>
          </cell>
          <cell r="F399">
            <v>453</v>
          </cell>
        </row>
        <row r="400">
          <cell r="C400" t="str">
            <v>9205969</v>
          </cell>
          <cell r="F400">
            <v>8</v>
          </cell>
        </row>
        <row r="401">
          <cell r="C401" t="str">
            <v>9209054</v>
          </cell>
          <cell r="F401">
            <v>33</v>
          </cell>
        </row>
        <row r="402">
          <cell r="C402" t="str">
            <v>9210031</v>
          </cell>
          <cell r="F402">
            <v>520</v>
          </cell>
        </row>
        <row r="403">
          <cell r="C403" t="str">
            <v>9210165</v>
          </cell>
          <cell r="F403">
            <v>200</v>
          </cell>
        </row>
        <row r="404">
          <cell r="C404" t="str">
            <v>9210229</v>
          </cell>
          <cell r="F404">
            <v>200</v>
          </cell>
        </row>
        <row r="405">
          <cell r="C405" t="str">
            <v>9210166</v>
          </cell>
          <cell r="F405">
            <v>100</v>
          </cell>
        </row>
        <row r="406">
          <cell r="C406" t="str">
            <v>9210407</v>
          </cell>
          <cell r="F406">
            <v>43</v>
          </cell>
        </row>
        <row r="407">
          <cell r="C407" t="str">
            <v>9210417</v>
          </cell>
          <cell r="F407">
            <v>43</v>
          </cell>
        </row>
        <row r="408">
          <cell r="C408" t="str">
            <v>9205920</v>
          </cell>
          <cell r="F408">
            <v>100</v>
          </cell>
        </row>
        <row r="409">
          <cell r="C409" t="str">
            <v>9210154</v>
          </cell>
          <cell r="F409">
            <v>60</v>
          </cell>
        </row>
        <row r="410">
          <cell r="C410" t="str">
            <v>9210034</v>
          </cell>
          <cell r="F410">
            <v>50</v>
          </cell>
        </row>
        <row r="411">
          <cell r="C411" t="str">
            <v>9210307</v>
          </cell>
          <cell r="F411">
            <v>500</v>
          </cell>
        </row>
        <row r="412">
          <cell r="C412" t="str">
            <v>9210420</v>
          </cell>
          <cell r="F412">
            <v>200</v>
          </cell>
        </row>
        <row r="413">
          <cell r="C413" t="str">
            <v>9202112</v>
          </cell>
          <cell r="F413">
            <v>20</v>
          </cell>
        </row>
        <row r="414">
          <cell r="C414" t="str">
            <v>9210231</v>
          </cell>
          <cell r="F414">
            <v>36</v>
          </cell>
        </row>
        <row r="415">
          <cell r="C415" t="str">
            <v>9210421</v>
          </cell>
          <cell r="F415">
            <v>10</v>
          </cell>
        </row>
        <row r="416">
          <cell r="C416" t="str">
            <v>9210422</v>
          </cell>
          <cell r="F416">
            <v>1</v>
          </cell>
        </row>
        <row r="417">
          <cell r="C417" t="str">
            <v>9210423</v>
          </cell>
          <cell r="F417">
            <v>2</v>
          </cell>
        </row>
        <row r="418">
          <cell r="C418" t="str">
            <v>9210424</v>
          </cell>
          <cell r="F418">
            <v>2</v>
          </cell>
        </row>
        <row r="419">
          <cell r="C419" t="str">
            <v>9210354</v>
          </cell>
          <cell r="F419">
            <v>3000</v>
          </cell>
        </row>
        <row r="420">
          <cell r="C420" t="str">
            <v>9210236</v>
          </cell>
          <cell r="F420">
            <v>30</v>
          </cell>
        </row>
        <row r="421">
          <cell r="C421" t="str">
            <v>9210318</v>
          </cell>
          <cell r="F421">
            <v>175</v>
          </cell>
        </row>
        <row r="422">
          <cell r="C422" t="str">
            <v>9209029</v>
          </cell>
          <cell r="F422">
            <v>1000</v>
          </cell>
        </row>
        <row r="423">
          <cell r="C423" t="str">
            <v>9209051</v>
          </cell>
          <cell r="F423">
            <v>100</v>
          </cell>
        </row>
        <row r="424">
          <cell r="C424" t="str">
            <v>9210372</v>
          </cell>
          <cell r="F424">
            <v>13118</v>
          </cell>
        </row>
        <row r="425">
          <cell r="C425" t="str">
            <v>9210404</v>
          </cell>
          <cell r="F425">
            <v>195</v>
          </cell>
        </row>
        <row r="426">
          <cell r="C426" t="str">
            <v>9210210</v>
          </cell>
          <cell r="F426">
            <v>160</v>
          </cell>
        </row>
        <row r="427">
          <cell r="C427" t="str">
            <v>9210310</v>
          </cell>
          <cell r="F427">
            <v>90</v>
          </cell>
        </row>
        <row r="428">
          <cell r="C428" t="str">
            <v>9201728</v>
          </cell>
          <cell r="F428">
            <v>10000</v>
          </cell>
        </row>
        <row r="429">
          <cell r="C429" t="str">
            <v>9203064</v>
          </cell>
          <cell r="F429">
            <v>210</v>
          </cell>
        </row>
        <row r="430">
          <cell r="C430" t="str">
            <v>9210401</v>
          </cell>
          <cell r="F430">
            <v>1755</v>
          </cell>
        </row>
        <row r="431">
          <cell r="C431" t="str">
            <v>9210404</v>
          </cell>
          <cell r="F431">
            <v>1394</v>
          </cell>
        </row>
        <row r="432">
          <cell r="C432" t="str">
            <v>9210210</v>
          </cell>
          <cell r="F432">
            <v>400</v>
          </cell>
        </row>
        <row r="433">
          <cell r="C433" t="str">
            <v>9210274</v>
          </cell>
          <cell r="F433">
            <v>400</v>
          </cell>
        </row>
        <row r="434">
          <cell r="C434" t="str">
            <v>9210413</v>
          </cell>
          <cell r="F434">
            <v>7</v>
          </cell>
        </row>
        <row r="435">
          <cell r="C435" t="str">
            <v>9210091</v>
          </cell>
          <cell r="F435">
            <v>617</v>
          </cell>
        </row>
        <row r="436">
          <cell r="C436" t="str">
            <v>9210147</v>
          </cell>
          <cell r="F436">
            <v>215</v>
          </cell>
        </row>
        <row r="437">
          <cell r="C437" t="str">
            <v>9210068</v>
          </cell>
          <cell r="F437">
            <v>1090</v>
          </cell>
        </row>
        <row r="438">
          <cell r="C438" t="str">
            <v>9210369</v>
          </cell>
          <cell r="F438">
            <v>455</v>
          </cell>
        </row>
        <row r="439">
          <cell r="C439" t="str">
            <v>9209029</v>
          </cell>
          <cell r="F439">
            <v>250</v>
          </cell>
        </row>
        <row r="440">
          <cell r="C440" t="str">
            <v>9210062</v>
          </cell>
          <cell r="F440">
            <v>32</v>
          </cell>
        </row>
        <row r="441">
          <cell r="C441" t="str">
            <v>9210064</v>
          </cell>
          <cell r="F441">
            <v>80</v>
          </cell>
        </row>
        <row r="442">
          <cell r="C442" t="str">
            <v>9210198</v>
          </cell>
          <cell r="F442">
            <v>47</v>
          </cell>
        </row>
        <row r="443">
          <cell r="C443" t="str">
            <v>9210234</v>
          </cell>
          <cell r="F443">
            <v>36</v>
          </cell>
        </row>
        <row r="444">
          <cell r="C444" t="str">
            <v>9210234</v>
          </cell>
          <cell r="F444">
            <v>31</v>
          </cell>
        </row>
        <row r="445">
          <cell r="C445" t="str">
            <v>9208009</v>
          </cell>
          <cell r="F445">
            <v>98000</v>
          </cell>
        </row>
        <row r="446">
          <cell r="C446" t="str">
            <v>9208026</v>
          </cell>
          <cell r="F446">
            <v>50000</v>
          </cell>
        </row>
        <row r="447">
          <cell r="C447" t="str">
            <v>9206114</v>
          </cell>
          <cell r="F447">
            <v>5000</v>
          </cell>
        </row>
        <row r="448">
          <cell r="C448" t="str">
            <v>9206115</v>
          </cell>
          <cell r="F448">
            <v>3000</v>
          </cell>
        </row>
        <row r="449">
          <cell r="C449" t="str">
            <v>9206116</v>
          </cell>
          <cell r="F449">
            <v>2000</v>
          </cell>
        </row>
        <row r="450">
          <cell r="C450" t="str">
            <v>9203062</v>
          </cell>
          <cell r="F450">
            <v>100</v>
          </cell>
        </row>
        <row r="451">
          <cell r="C451" t="str">
            <v>9207020</v>
          </cell>
          <cell r="F451">
            <v>60000</v>
          </cell>
        </row>
        <row r="452">
          <cell r="C452" t="str">
            <v>9207021</v>
          </cell>
          <cell r="F452">
            <v>10000</v>
          </cell>
        </row>
        <row r="453">
          <cell r="C453" t="str">
            <v>9205020</v>
          </cell>
          <cell r="F453">
            <v>1920</v>
          </cell>
        </row>
        <row r="454">
          <cell r="C454" t="str">
            <v>9205015</v>
          </cell>
          <cell r="F454">
            <v>100000</v>
          </cell>
        </row>
        <row r="455">
          <cell r="C455" t="str">
            <v>9205013</v>
          </cell>
          <cell r="F455">
            <v>20000</v>
          </cell>
        </row>
        <row r="456">
          <cell r="C456" t="str">
            <v>9205003</v>
          </cell>
          <cell r="F456">
            <v>5000</v>
          </cell>
        </row>
        <row r="457">
          <cell r="C457" t="str">
            <v>9210180</v>
          </cell>
          <cell r="F457">
            <v>1000</v>
          </cell>
        </row>
        <row r="458">
          <cell r="C458" t="str">
            <v>9210181</v>
          </cell>
          <cell r="F458">
            <v>1000</v>
          </cell>
        </row>
        <row r="459">
          <cell r="C459" t="str">
            <v>9203044</v>
          </cell>
          <cell r="F459">
            <v>150000</v>
          </cell>
        </row>
        <row r="460">
          <cell r="C460" t="str">
            <v>9203062</v>
          </cell>
          <cell r="F460">
            <v>371</v>
          </cell>
        </row>
        <row r="461">
          <cell r="C461" t="str">
            <v>9203064</v>
          </cell>
          <cell r="F461">
            <v>276</v>
          </cell>
        </row>
        <row r="462">
          <cell r="C462" t="str">
            <v>9205025</v>
          </cell>
          <cell r="F462">
            <v>10000</v>
          </cell>
        </row>
        <row r="463">
          <cell r="C463" t="str">
            <v>9203057</v>
          </cell>
          <cell r="F463">
            <v>10</v>
          </cell>
        </row>
        <row r="464">
          <cell r="C464" t="str">
            <v>9201728</v>
          </cell>
          <cell r="F464">
            <v>14000</v>
          </cell>
        </row>
        <row r="465">
          <cell r="C465" t="str">
            <v>9210165</v>
          </cell>
          <cell r="F465">
            <v>100</v>
          </cell>
        </row>
        <row r="466">
          <cell r="C466" t="str">
            <v>9210229</v>
          </cell>
          <cell r="F466">
            <v>90</v>
          </cell>
        </row>
        <row r="467">
          <cell r="C467" t="str">
            <v>9210237</v>
          </cell>
          <cell r="F467">
            <v>65</v>
          </cell>
        </row>
        <row r="468">
          <cell r="C468" t="str">
            <v>9210310</v>
          </cell>
          <cell r="F468">
            <v>135</v>
          </cell>
        </row>
        <row r="469">
          <cell r="C469" t="str">
            <v>9210429</v>
          </cell>
          <cell r="F469">
            <v>3</v>
          </cell>
        </row>
        <row r="470">
          <cell r="C470" t="str">
            <v>9210430</v>
          </cell>
          <cell r="F470">
            <v>1</v>
          </cell>
        </row>
        <row r="471">
          <cell r="C471" t="str">
            <v>9210431</v>
          </cell>
          <cell r="F471">
            <v>1</v>
          </cell>
        </row>
        <row r="472">
          <cell r="C472" t="str">
            <v>9210432</v>
          </cell>
          <cell r="F472">
            <v>5</v>
          </cell>
        </row>
        <row r="473">
          <cell r="C473" t="str">
            <v>9210433</v>
          </cell>
          <cell r="F473">
            <v>4</v>
          </cell>
        </row>
        <row r="474">
          <cell r="C474" t="str">
            <v>9210434</v>
          </cell>
          <cell r="F474">
            <v>2</v>
          </cell>
        </row>
        <row r="475">
          <cell r="C475" t="str">
            <v>9210435</v>
          </cell>
          <cell r="F475">
            <v>8</v>
          </cell>
        </row>
        <row r="476">
          <cell r="C476" t="str">
            <v>9210436</v>
          </cell>
          <cell r="F476">
            <v>7</v>
          </cell>
        </row>
        <row r="477">
          <cell r="C477" t="str">
            <v>9210437</v>
          </cell>
          <cell r="F477">
            <v>8</v>
          </cell>
        </row>
        <row r="478">
          <cell r="C478" t="str">
            <v>9210438</v>
          </cell>
          <cell r="F478">
            <v>16</v>
          </cell>
        </row>
        <row r="479">
          <cell r="C479" t="str">
            <v>9210439</v>
          </cell>
          <cell r="F479">
            <v>2</v>
          </cell>
        </row>
        <row r="480">
          <cell r="C480" t="str">
            <v>9210440</v>
          </cell>
          <cell r="F480">
            <v>90</v>
          </cell>
        </row>
        <row r="481">
          <cell r="C481" t="str">
            <v>9210441</v>
          </cell>
          <cell r="F481">
            <v>20</v>
          </cell>
        </row>
        <row r="482">
          <cell r="C482" t="str">
            <v>9210442</v>
          </cell>
          <cell r="F482">
            <v>10</v>
          </cell>
        </row>
        <row r="483">
          <cell r="C483" t="str">
            <v>9210443</v>
          </cell>
          <cell r="F483">
            <v>8</v>
          </cell>
        </row>
        <row r="484">
          <cell r="C484" t="str">
            <v>9210444</v>
          </cell>
          <cell r="F484">
            <v>6</v>
          </cell>
        </row>
        <row r="485">
          <cell r="C485" t="str">
            <v>9210445</v>
          </cell>
          <cell r="F485">
            <v>15</v>
          </cell>
        </row>
        <row r="486">
          <cell r="C486" t="str">
            <v>9210446</v>
          </cell>
          <cell r="F486">
            <v>1</v>
          </cell>
        </row>
        <row r="487">
          <cell r="C487" t="str">
            <v>9210447</v>
          </cell>
          <cell r="F487">
            <v>5</v>
          </cell>
        </row>
        <row r="488">
          <cell r="C488" t="str">
            <v>9210448</v>
          </cell>
          <cell r="F488">
            <v>1</v>
          </cell>
        </row>
        <row r="489">
          <cell r="C489" t="str">
            <v>9210449</v>
          </cell>
          <cell r="F489">
            <v>20</v>
          </cell>
        </row>
        <row r="490">
          <cell r="C490" t="str">
            <v>9210450</v>
          </cell>
          <cell r="F490">
            <v>20</v>
          </cell>
        </row>
        <row r="491">
          <cell r="C491" t="str">
            <v>9210451</v>
          </cell>
          <cell r="F491">
            <v>10</v>
          </cell>
        </row>
        <row r="492">
          <cell r="C492" t="str">
            <v>9210452</v>
          </cell>
          <cell r="F492">
            <v>10</v>
          </cell>
        </row>
        <row r="493">
          <cell r="C493" t="str">
            <v>9210453</v>
          </cell>
          <cell r="F493">
            <v>10</v>
          </cell>
        </row>
        <row r="494">
          <cell r="C494" t="str">
            <v>9210454</v>
          </cell>
          <cell r="F494">
            <v>20</v>
          </cell>
        </row>
        <row r="495">
          <cell r="C495" t="str">
            <v>9210432</v>
          </cell>
          <cell r="F495">
            <v>10</v>
          </cell>
        </row>
        <row r="496">
          <cell r="C496" t="str">
            <v>9210455</v>
          </cell>
          <cell r="F496">
            <v>5</v>
          </cell>
        </row>
        <row r="497">
          <cell r="C497" t="str">
            <v>9210456</v>
          </cell>
          <cell r="F497">
            <v>1</v>
          </cell>
        </row>
        <row r="498">
          <cell r="C498" t="str">
            <v>9210457</v>
          </cell>
          <cell r="F498">
            <v>3</v>
          </cell>
        </row>
        <row r="499">
          <cell r="C499" t="str">
            <v>9210458</v>
          </cell>
          <cell r="F499">
            <v>4</v>
          </cell>
        </row>
        <row r="500">
          <cell r="C500" t="str">
            <v>9210459</v>
          </cell>
          <cell r="F500">
            <v>2</v>
          </cell>
        </row>
        <row r="501">
          <cell r="C501" t="str">
            <v>9210460</v>
          </cell>
          <cell r="F501">
            <v>20</v>
          </cell>
        </row>
        <row r="502">
          <cell r="C502" t="str">
            <v>9210461</v>
          </cell>
          <cell r="F502">
            <v>1</v>
          </cell>
        </row>
      </sheetData>
      <sheetData sheetId="13">
        <row r="2">
          <cell r="C2" t="str">
            <v>9208019</v>
          </cell>
          <cell r="F2">
            <v>80000</v>
          </cell>
        </row>
        <row r="3">
          <cell r="C3" t="str">
            <v>9208020</v>
          </cell>
          <cell r="F3">
            <v>10500</v>
          </cell>
        </row>
        <row r="4">
          <cell r="C4" t="str">
            <v>9208009</v>
          </cell>
          <cell r="F4">
            <v>150000</v>
          </cell>
        </row>
        <row r="5">
          <cell r="C5" t="str">
            <v>9208034</v>
          </cell>
          <cell r="F5">
            <v>25000</v>
          </cell>
        </row>
        <row r="6">
          <cell r="C6" t="str">
            <v>9210098</v>
          </cell>
          <cell r="F6">
            <v>10</v>
          </cell>
        </row>
        <row r="7">
          <cell r="C7" t="str">
            <v>9210099</v>
          </cell>
          <cell r="F7">
            <v>5</v>
          </cell>
        </row>
        <row r="8">
          <cell r="C8" t="str">
            <v>9210110</v>
          </cell>
          <cell r="F8">
            <v>10</v>
          </cell>
        </row>
        <row r="9">
          <cell r="C9" t="str">
            <v>9205015</v>
          </cell>
          <cell r="F9">
            <v>134475</v>
          </cell>
        </row>
        <row r="10">
          <cell r="C10" t="str">
            <v>9205013</v>
          </cell>
          <cell r="F10">
            <v>28400</v>
          </cell>
        </row>
        <row r="11">
          <cell r="C11" t="str">
            <v>9203044</v>
          </cell>
          <cell r="F11">
            <v>100000</v>
          </cell>
        </row>
        <row r="12">
          <cell r="C12" t="str">
            <v>9202729</v>
          </cell>
          <cell r="F12">
            <v>31.5</v>
          </cell>
        </row>
        <row r="13">
          <cell r="C13" t="str">
            <v>9202730</v>
          </cell>
          <cell r="F13">
            <v>20</v>
          </cell>
        </row>
        <row r="14">
          <cell r="C14" t="str">
            <v>9201724</v>
          </cell>
          <cell r="F14">
            <v>10000</v>
          </cell>
        </row>
        <row r="15">
          <cell r="C15" t="str">
            <v>9201725</v>
          </cell>
          <cell r="F15">
            <v>10000</v>
          </cell>
        </row>
        <row r="16">
          <cell r="C16" t="str">
            <v>9201726</v>
          </cell>
          <cell r="F16">
            <v>10000</v>
          </cell>
        </row>
        <row r="17">
          <cell r="C17" t="str">
            <v>9201727</v>
          </cell>
          <cell r="F17">
            <v>10000</v>
          </cell>
        </row>
        <row r="18">
          <cell r="C18" t="str">
            <v>9201728</v>
          </cell>
          <cell r="F18">
            <v>3125</v>
          </cell>
        </row>
        <row r="19">
          <cell r="C19" t="str">
            <v>9201729</v>
          </cell>
          <cell r="F19">
            <v>1555</v>
          </cell>
        </row>
        <row r="20">
          <cell r="C20" t="str">
            <v>9209054</v>
          </cell>
          <cell r="F20">
            <v>500</v>
          </cell>
        </row>
        <row r="21">
          <cell r="C21" t="str">
            <v>9209052</v>
          </cell>
          <cell r="F21">
            <v>24</v>
          </cell>
        </row>
        <row r="22">
          <cell r="C22" t="str">
            <v>9205962</v>
          </cell>
          <cell r="F22">
            <v>33</v>
          </cell>
        </row>
        <row r="23">
          <cell r="C23" t="str">
            <v>9201717</v>
          </cell>
          <cell r="F23">
            <v>1130</v>
          </cell>
        </row>
        <row r="24">
          <cell r="C24" t="str">
            <v>9209068</v>
          </cell>
          <cell r="F24">
            <v>360</v>
          </cell>
        </row>
        <row r="25">
          <cell r="C25" t="str">
            <v>9203076</v>
          </cell>
          <cell r="F25">
            <v>30</v>
          </cell>
        </row>
        <row r="26">
          <cell r="C26" t="str">
            <v>9203073</v>
          </cell>
          <cell r="F26">
            <v>350</v>
          </cell>
        </row>
        <row r="27">
          <cell r="C27" t="str">
            <v>9209056</v>
          </cell>
          <cell r="F27">
            <v>130</v>
          </cell>
        </row>
        <row r="28">
          <cell r="C28" t="str">
            <v>9203028</v>
          </cell>
          <cell r="F28">
            <v>4000</v>
          </cell>
        </row>
        <row r="29">
          <cell r="C29" t="str">
            <v>9210007</v>
          </cell>
          <cell r="F29">
            <v>187000</v>
          </cell>
        </row>
        <row r="30">
          <cell r="C30" t="str">
            <v>9208009</v>
          </cell>
          <cell r="F30">
            <v>500</v>
          </cell>
        </row>
        <row r="31">
          <cell r="C31" t="str">
            <v>9205969</v>
          </cell>
          <cell r="F31">
            <v>1</v>
          </cell>
        </row>
        <row r="32">
          <cell r="C32" t="str">
            <v>9210068</v>
          </cell>
          <cell r="F32">
            <v>483</v>
          </cell>
        </row>
        <row r="33">
          <cell r="C33" t="str">
            <v>9210062</v>
          </cell>
          <cell r="F33">
            <v>22</v>
          </cell>
        </row>
        <row r="34">
          <cell r="C34" t="str">
            <v>9203065</v>
          </cell>
          <cell r="F34">
            <v>38</v>
          </cell>
        </row>
        <row r="35">
          <cell r="C35" t="str">
            <v>9209029</v>
          </cell>
          <cell r="F35">
            <v>36</v>
          </cell>
        </row>
        <row r="36">
          <cell r="C36" t="str">
            <v>9210102</v>
          </cell>
          <cell r="F36">
            <v>181.1</v>
          </cell>
        </row>
        <row r="37">
          <cell r="C37" t="str">
            <v>9210076</v>
          </cell>
          <cell r="F37">
            <v>700</v>
          </cell>
        </row>
        <row r="38">
          <cell r="C38" t="str">
            <v>9203078</v>
          </cell>
          <cell r="F38">
            <v>12</v>
          </cell>
        </row>
        <row r="39">
          <cell r="C39" t="str">
            <v>9203079</v>
          </cell>
          <cell r="F39">
            <v>12</v>
          </cell>
        </row>
        <row r="40">
          <cell r="C40" t="str">
            <v>9210103</v>
          </cell>
          <cell r="F40">
            <v>5</v>
          </cell>
        </row>
        <row r="41">
          <cell r="C41" t="str">
            <v>9210146</v>
          </cell>
          <cell r="F41">
            <v>128.13</v>
          </cell>
        </row>
        <row r="42">
          <cell r="C42" t="str">
            <v>9210105</v>
          </cell>
          <cell r="F42">
            <v>8</v>
          </cell>
        </row>
        <row r="43">
          <cell r="C43" t="str">
            <v>9210124</v>
          </cell>
          <cell r="F43">
            <v>50</v>
          </cell>
        </row>
        <row r="44">
          <cell r="C44" t="str">
            <v>9210147</v>
          </cell>
          <cell r="F44">
            <v>2</v>
          </cell>
        </row>
        <row r="45">
          <cell r="C45" t="str">
            <v>9210133</v>
          </cell>
          <cell r="F45">
            <v>1</v>
          </cell>
        </row>
        <row r="46">
          <cell r="C46" t="str">
            <v>9210148</v>
          </cell>
          <cell r="F46">
            <v>40</v>
          </cell>
        </row>
        <row r="47">
          <cell r="C47" t="str">
            <v>9210139</v>
          </cell>
          <cell r="F47">
            <v>73</v>
          </cell>
        </row>
        <row r="48">
          <cell r="C48" t="str">
            <v>9210138</v>
          </cell>
          <cell r="F48">
            <v>15</v>
          </cell>
        </row>
        <row r="49">
          <cell r="C49" t="str">
            <v>9210035</v>
          </cell>
          <cell r="F49">
            <v>2</v>
          </cell>
        </row>
        <row r="50">
          <cell r="C50" t="str">
            <v>9210121</v>
          </cell>
          <cell r="F50">
            <v>30</v>
          </cell>
        </row>
        <row r="51">
          <cell r="C51" t="str">
            <v>9210136</v>
          </cell>
          <cell r="F51">
            <v>20</v>
          </cell>
        </row>
        <row r="52">
          <cell r="C52" t="str">
            <v>9210149</v>
          </cell>
          <cell r="F52">
            <v>2</v>
          </cell>
        </row>
        <row r="53">
          <cell r="C53" t="str">
            <v>9210150</v>
          </cell>
          <cell r="F53">
            <v>1</v>
          </cell>
        </row>
        <row r="54">
          <cell r="C54" t="str">
            <v>9210107</v>
          </cell>
          <cell r="F54">
            <v>20</v>
          </cell>
        </row>
        <row r="55">
          <cell r="C55" t="str">
            <v>9210033</v>
          </cell>
          <cell r="F55">
            <v>20</v>
          </cell>
        </row>
        <row r="56">
          <cell r="C56" t="str">
            <v>9210151</v>
          </cell>
          <cell r="F56">
            <v>20</v>
          </cell>
        </row>
        <row r="57">
          <cell r="C57" t="str">
            <v>9210152</v>
          </cell>
          <cell r="F57">
            <v>20</v>
          </cell>
        </row>
        <row r="58">
          <cell r="C58" t="str">
            <v>9210153</v>
          </cell>
          <cell r="F58">
            <v>20</v>
          </cell>
        </row>
        <row r="59">
          <cell r="C59" t="str">
            <v>9210154</v>
          </cell>
          <cell r="F59">
            <v>10</v>
          </cell>
        </row>
        <row r="60">
          <cell r="C60" t="str">
            <v>9210155</v>
          </cell>
          <cell r="F60">
            <v>10</v>
          </cell>
        </row>
        <row r="61">
          <cell r="C61" t="str">
            <v>9210156</v>
          </cell>
          <cell r="F61">
            <v>5</v>
          </cell>
        </row>
        <row r="62">
          <cell r="C62" t="str">
            <v>9210157</v>
          </cell>
          <cell r="F62">
            <v>1</v>
          </cell>
        </row>
        <row r="63">
          <cell r="C63" t="str">
            <v>9210158</v>
          </cell>
          <cell r="F63">
            <v>1</v>
          </cell>
        </row>
        <row r="64">
          <cell r="C64" t="str">
            <v>9210159</v>
          </cell>
          <cell r="F64">
            <v>10</v>
          </cell>
        </row>
        <row r="65">
          <cell r="C65" t="str">
            <v>9210160</v>
          </cell>
          <cell r="F65">
            <v>10</v>
          </cell>
        </row>
        <row r="66">
          <cell r="C66" t="str">
            <v>9210161</v>
          </cell>
          <cell r="F66">
            <v>5</v>
          </cell>
        </row>
        <row r="67">
          <cell r="C67" t="str">
            <v>9210073</v>
          </cell>
          <cell r="F67">
            <v>1071.5</v>
          </cell>
        </row>
        <row r="68">
          <cell r="C68" t="str">
            <v>9210091</v>
          </cell>
          <cell r="F68">
            <v>1065.7</v>
          </cell>
        </row>
        <row r="69">
          <cell r="C69" t="str">
            <v>9210068</v>
          </cell>
          <cell r="F69">
            <v>569.4</v>
          </cell>
        </row>
        <row r="70">
          <cell r="C70" t="str">
            <v>9210141</v>
          </cell>
          <cell r="F70">
            <v>7400</v>
          </cell>
        </row>
        <row r="71">
          <cell r="C71" t="str">
            <v>9210142</v>
          </cell>
          <cell r="F71">
            <v>9000</v>
          </cell>
        </row>
        <row r="72">
          <cell r="C72" t="str">
            <v>9210143</v>
          </cell>
          <cell r="F72">
            <v>8800</v>
          </cell>
        </row>
        <row r="73">
          <cell r="C73" t="str">
            <v>9210144</v>
          </cell>
          <cell r="F73">
            <v>7250</v>
          </cell>
        </row>
        <row r="74">
          <cell r="C74" t="str">
            <v>9210145</v>
          </cell>
          <cell r="F74">
            <v>16550</v>
          </cell>
        </row>
        <row r="75">
          <cell r="C75" t="str">
            <v>9209028</v>
          </cell>
          <cell r="F75">
            <v>1000</v>
          </cell>
        </row>
        <row r="76">
          <cell r="C76" t="str">
            <v>9203036</v>
          </cell>
          <cell r="F76">
            <v>36</v>
          </cell>
        </row>
        <row r="77">
          <cell r="C77" t="str">
            <v>9202111</v>
          </cell>
          <cell r="F77">
            <v>5</v>
          </cell>
        </row>
        <row r="78">
          <cell r="C78" t="str">
            <v>9210098</v>
          </cell>
          <cell r="F78">
            <v>22</v>
          </cell>
        </row>
        <row r="79">
          <cell r="C79" t="str">
            <v>9210021</v>
          </cell>
          <cell r="F79">
            <v>17.8</v>
          </cell>
        </row>
        <row r="80">
          <cell r="C80" t="str">
            <v>9210020</v>
          </cell>
          <cell r="F80">
            <v>3.9</v>
          </cell>
        </row>
        <row r="81">
          <cell r="C81" t="str">
            <v>9210024</v>
          </cell>
          <cell r="F81">
            <v>1</v>
          </cell>
        </row>
        <row r="82">
          <cell r="C82" t="str">
            <v>9210023</v>
          </cell>
          <cell r="F82">
            <v>10</v>
          </cell>
        </row>
        <row r="83">
          <cell r="C83" t="str">
            <v>9210019</v>
          </cell>
          <cell r="F83">
            <v>7</v>
          </cell>
        </row>
        <row r="84">
          <cell r="C84" t="str">
            <v>9210071</v>
          </cell>
          <cell r="F84">
            <v>11.3</v>
          </cell>
        </row>
        <row r="85">
          <cell r="C85" t="str">
            <v>9210068</v>
          </cell>
          <cell r="F85">
            <v>6.2</v>
          </cell>
        </row>
        <row r="86">
          <cell r="C86" t="str">
            <v>9210075</v>
          </cell>
          <cell r="F86">
            <v>530</v>
          </cell>
        </row>
        <row r="87">
          <cell r="C87" t="str">
            <v>9203064</v>
          </cell>
          <cell r="F87">
            <v>320</v>
          </cell>
        </row>
        <row r="88">
          <cell r="C88" t="str">
            <v>9203061</v>
          </cell>
          <cell r="F88">
            <v>300</v>
          </cell>
        </row>
        <row r="89">
          <cell r="C89" t="str">
            <v>9203059</v>
          </cell>
          <cell r="F89">
            <v>300</v>
          </cell>
        </row>
        <row r="90">
          <cell r="C90" t="str">
            <v>9202111</v>
          </cell>
          <cell r="F90">
            <v>4</v>
          </cell>
        </row>
        <row r="91">
          <cell r="C91" t="str">
            <v>9201730</v>
          </cell>
          <cell r="F91">
            <v>21083</v>
          </cell>
        </row>
        <row r="92">
          <cell r="C92" t="str">
            <v>9201731</v>
          </cell>
          <cell r="F92">
            <v>10043</v>
          </cell>
        </row>
        <row r="93">
          <cell r="C93" t="str">
            <v>9201732</v>
          </cell>
          <cell r="F93">
            <v>5835</v>
          </cell>
        </row>
        <row r="94">
          <cell r="C94" t="str">
            <v>9201733</v>
          </cell>
          <cell r="F94">
            <v>9513</v>
          </cell>
        </row>
        <row r="95">
          <cell r="C95" t="str">
            <v>9201734</v>
          </cell>
          <cell r="F95">
            <v>10000</v>
          </cell>
        </row>
        <row r="96">
          <cell r="C96" t="str">
            <v>9210162</v>
          </cell>
          <cell r="F96">
            <v>100</v>
          </cell>
        </row>
        <row r="97">
          <cell r="C97" t="str">
            <v>9210163</v>
          </cell>
          <cell r="F97">
            <v>10</v>
          </cell>
        </row>
        <row r="98">
          <cell r="C98" t="str">
            <v>9210164</v>
          </cell>
          <cell r="F98">
            <v>200</v>
          </cell>
        </row>
        <row r="99">
          <cell r="C99" t="str">
            <v>9210165</v>
          </cell>
          <cell r="F99">
            <v>100</v>
          </cell>
        </row>
        <row r="100">
          <cell r="C100" t="str">
            <v>9210166</v>
          </cell>
          <cell r="F100">
            <v>100</v>
          </cell>
        </row>
        <row r="101">
          <cell r="C101" t="str">
            <v>9210167</v>
          </cell>
          <cell r="F101">
            <v>400</v>
          </cell>
        </row>
        <row r="102">
          <cell r="C102" t="str">
            <v>9210168</v>
          </cell>
          <cell r="F102">
            <v>400</v>
          </cell>
        </row>
        <row r="103">
          <cell r="C103" t="str">
            <v>9210169</v>
          </cell>
          <cell r="F103">
            <v>300</v>
          </cell>
        </row>
        <row r="104">
          <cell r="C104" t="str">
            <v>9210170</v>
          </cell>
          <cell r="F104">
            <v>600</v>
          </cell>
        </row>
        <row r="105">
          <cell r="C105" t="str">
            <v>9210171</v>
          </cell>
          <cell r="F105">
            <v>7000</v>
          </cell>
        </row>
        <row r="106">
          <cell r="C106" t="str">
            <v>9210172</v>
          </cell>
          <cell r="F106">
            <v>5000</v>
          </cell>
        </row>
        <row r="107">
          <cell r="C107" t="str">
            <v>9210173</v>
          </cell>
          <cell r="F107">
            <v>144</v>
          </cell>
        </row>
        <row r="108">
          <cell r="C108" t="str">
            <v>9210174</v>
          </cell>
          <cell r="F108">
            <v>23</v>
          </cell>
        </row>
        <row r="109">
          <cell r="C109" t="str">
            <v>9210175</v>
          </cell>
          <cell r="F109">
            <v>64000</v>
          </cell>
        </row>
        <row r="110">
          <cell r="C110" t="str">
            <v>9210176</v>
          </cell>
          <cell r="F110">
            <v>3400</v>
          </cell>
        </row>
        <row r="111">
          <cell r="C111" t="str">
            <v>9210177</v>
          </cell>
          <cell r="F111">
            <v>400</v>
          </cell>
        </row>
        <row r="112">
          <cell r="C112" t="str">
            <v>9210178</v>
          </cell>
          <cell r="F112">
            <v>400</v>
          </cell>
        </row>
        <row r="113">
          <cell r="C113" t="str">
            <v>9210179</v>
          </cell>
          <cell r="F113">
            <v>700</v>
          </cell>
        </row>
        <row r="114">
          <cell r="C114" t="str">
            <v>9210180</v>
          </cell>
          <cell r="F114">
            <v>3128</v>
          </cell>
        </row>
        <row r="115">
          <cell r="C115" t="str">
            <v>9210181</v>
          </cell>
          <cell r="F115">
            <v>2200</v>
          </cell>
        </row>
        <row r="116">
          <cell r="C116" t="str">
            <v>9210182</v>
          </cell>
          <cell r="F116">
            <v>5000</v>
          </cell>
        </row>
        <row r="117">
          <cell r="C117" t="str">
            <v>9210183</v>
          </cell>
          <cell r="F117">
            <v>7000</v>
          </cell>
        </row>
        <row r="118">
          <cell r="C118" t="str">
            <v>9210184</v>
          </cell>
          <cell r="F118">
            <v>4000</v>
          </cell>
        </row>
        <row r="119">
          <cell r="C119" t="str">
            <v>9210185</v>
          </cell>
          <cell r="F119">
            <v>1000</v>
          </cell>
        </row>
        <row r="120">
          <cell r="C120" t="str">
            <v>9210186</v>
          </cell>
          <cell r="F120">
            <v>500</v>
          </cell>
        </row>
        <row r="121">
          <cell r="C121" t="str">
            <v>9210187</v>
          </cell>
          <cell r="F121">
            <v>432</v>
          </cell>
        </row>
        <row r="122">
          <cell r="C122" t="str">
            <v>9210188</v>
          </cell>
          <cell r="F122">
            <v>3024</v>
          </cell>
        </row>
        <row r="123">
          <cell r="C123" t="str">
            <v>9210189</v>
          </cell>
          <cell r="F123">
            <v>2880</v>
          </cell>
        </row>
        <row r="124">
          <cell r="C124" t="str">
            <v>9210190</v>
          </cell>
          <cell r="F124">
            <v>75</v>
          </cell>
        </row>
        <row r="125">
          <cell r="C125" t="str">
            <v>9210191</v>
          </cell>
          <cell r="F125">
            <v>163.6</v>
          </cell>
        </row>
        <row r="126">
          <cell r="C126" t="str">
            <v>9210192</v>
          </cell>
          <cell r="F126">
            <v>5</v>
          </cell>
        </row>
        <row r="127">
          <cell r="C127" t="str">
            <v>9210193</v>
          </cell>
          <cell r="F127">
            <v>4</v>
          </cell>
        </row>
        <row r="128">
          <cell r="C128" t="str">
            <v>9210194</v>
          </cell>
          <cell r="F128">
            <v>4</v>
          </cell>
        </row>
        <row r="129">
          <cell r="C129" t="str">
            <v>9210195</v>
          </cell>
          <cell r="F129">
            <v>21354</v>
          </cell>
        </row>
        <row r="130">
          <cell r="C130" t="str">
            <v>9210196</v>
          </cell>
          <cell r="F130">
            <v>2685</v>
          </cell>
        </row>
        <row r="131">
          <cell r="C131" t="str">
            <v>9210197</v>
          </cell>
          <cell r="F131">
            <v>330</v>
          </cell>
        </row>
        <row r="132">
          <cell r="C132" t="str">
            <v>9210198</v>
          </cell>
          <cell r="F132">
            <v>410</v>
          </cell>
        </row>
        <row r="133">
          <cell r="C133" t="str">
            <v>9210199</v>
          </cell>
          <cell r="F133">
            <v>1</v>
          </cell>
        </row>
        <row r="134">
          <cell r="C134" t="str">
            <v>9210200</v>
          </cell>
          <cell r="F134">
            <v>1</v>
          </cell>
        </row>
        <row r="135">
          <cell r="C135" t="str">
            <v>9210154</v>
          </cell>
          <cell r="F135">
            <v>74</v>
          </cell>
        </row>
        <row r="136">
          <cell r="C136" t="str">
            <v>9210201</v>
          </cell>
          <cell r="F136">
            <v>22</v>
          </cell>
        </row>
        <row r="137">
          <cell r="C137" t="str">
            <v>9210202</v>
          </cell>
          <cell r="F137">
            <v>30</v>
          </cell>
        </row>
        <row r="138">
          <cell r="C138" t="str">
            <v>9210203</v>
          </cell>
          <cell r="F138">
            <v>4</v>
          </cell>
        </row>
        <row r="139">
          <cell r="C139" t="str">
            <v>9210204</v>
          </cell>
          <cell r="F139">
            <v>344</v>
          </cell>
        </row>
        <row r="140">
          <cell r="C140" t="str">
            <v>9210205</v>
          </cell>
          <cell r="F140">
            <v>4000</v>
          </cell>
        </row>
        <row r="141">
          <cell r="C141" t="str">
            <v>9210206</v>
          </cell>
          <cell r="F141">
            <v>6400</v>
          </cell>
        </row>
        <row r="142">
          <cell r="C142" t="str">
            <v>9210207</v>
          </cell>
          <cell r="F142">
            <v>1950</v>
          </cell>
        </row>
        <row r="143">
          <cell r="C143" t="str">
            <v>9210208</v>
          </cell>
          <cell r="F143">
            <v>2500</v>
          </cell>
        </row>
        <row r="144">
          <cell r="C144" t="str">
            <v>9210209</v>
          </cell>
          <cell r="F144">
            <v>3500</v>
          </cell>
        </row>
        <row r="145">
          <cell r="C145" t="str">
            <v>9210210</v>
          </cell>
          <cell r="F145">
            <v>2000</v>
          </cell>
        </row>
        <row r="146">
          <cell r="C146" t="str">
            <v>9210211</v>
          </cell>
          <cell r="F146">
            <v>1600</v>
          </cell>
        </row>
        <row r="147">
          <cell r="C147" t="str">
            <v>9210162</v>
          </cell>
          <cell r="F147">
            <v>130</v>
          </cell>
        </row>
        <row r="148">
          <cell r="C148" t="str">
            <v>9209054</v>
          </cell>
          <cell r="F148">
            <v>60</v>
          </cell>
        </row>
        <row r="149">
          <cell r="C149" t="str">
            <v>9210119</v>
          </cell>
          <cell r="F149">
            <v>50</v>
          </cell>
        </row>
        <row r="150">
          <cell r="C150" t="str">
            <v>9210119</v>
          </cell>
          <cell r="F150">
            <v>50</v>
          </cell>
        </row>
        <row r="151">
          <cell r="C151" t="str">
            <v>9210212</v>
          </cell>
          <cell r="F151">
            <v>20</v>
          </cell>
        </row>
        <row r="152">
          <cell r="C152" t="str">
            <v>9210213</v>
          </cell>
          <cell r="F152">
            <v>12</v>
          </cell>
        </row>
        <row r="153">
          <cell r="C153" t="str">
            <v>9210214</v>
          </cell>
          <cell r="F153">
            <v>10</v>
          </cell>
        </row>
        <row r="154">
          <cell r="C154" t="str">
            <v>9210164</v>
          </cell>
          <cell r="F154">
            <v>500</v>
          </cell>
        </row>
        <row r="155">
          <cell r="C155" t="str">
            <v>9210070</v>
          </cell>
          <cell r="F155">
            <v>403</v>
          </cell>
        </row>
        <row r="156">
          <cell r="C156" t="str">
            <v>9210176</v>
          </cell>
          <cell r="F156">
            <v>320</v>
          </cell>
        </row>
        <row r="157">
          <cell r="C157" t="str">
            <v>9210064</v>
          </cell>
          <cell r="F157">
            <v>320</v>
          </cell>
        </row>
        <row r="158">
          <cell r="C158" t="str">
            <v>9210136</v>
          </cell>
          <cell r="F158">
            <v>80</v>
          </cell>
        </row>
        <row r="159">
          <cell r="C159" t="str">
            <v>9210025</v>
          </cell>
          <cell r="F159">
            <v>200</v>
          </cell>
        </row>
        <row r="160">
          <cell r="C160" t="str">
            <v>9208026</v>
          </cell>
          <cell r="F160">
            <v>14600</v>
          </cell>
        </row>
        <row r="161">
          <cell r="C161" t="str">
            <v>9203061</v>
          </cell>
          <cell r="F161">
            <v>251</v>
          </cell>
        </row>
        <row r="162">
          <cell r="C162" t="str">
            <v>9202111</v>
          </cell>
          <cell r="F162">
            <v>10</v>
          </cell>
        </row>
        <row r="163">
          <cell r="C163" t="str">
            <v>9202111</v>
          </cell>
          <cell r="F163">
            <v>19</v>
          </cell>
        </row>
        <row r="164">
          <cell r="C164" t="str">
            <v>9210215</v>
          </cell>
          <cell r="F164">
            <v>17133</v>
          </cell>
        </row>
        <row r="165">
          <cell r="C165" t="str">
            <v>9210216</v>
          </cell>
          <cell r="F165">
            <v>7108</v>
          </cell>
        </row>
        <row r="166">
          <cell r="C166" t="str">
            <v>9210217</v>
          </cell>
          <cell r="F166">
            <v>16220</v>
          </cell>
        </row>
        <row r="167">
          <cell r="C167" t="str">
            <v>9210218</v>
          </cell>
          <cell r="F167">
            <v>805</v>
          </cell>
        </row>
        <row r="168">
          <cell r="C168" t="str">
            <v>9210215</v>
          </cell>
          <cell r="F168">
            <v>19830</v>
          </cell>
        </row>
        <row r="169">
          <cell r="C169" t="str">
            <v>9210216</v>
          </cell>
          <cell r="F169">
            <v>212</v>
          </cell>
        </row>
        <row r="170">
          <cell r="C170" t="str">
            <v>9210217</v>
          </cell>
          <cell r="F170">
            <v>26245</v>
          </cell>
        </row>
        <row r="171">
          <cell r="C171" t="str">
            <v>9210218</v>
          </cell>
          <cell r="F171">
            <v>630</v>
          </cell>
        </row>
        <row r="172">
          <cell r="C172" t="str">
            <v>9210219</v>
          </cell>
          <cell r="F172">
            <v>730</v>
          </cell>
        </row>
        <row r="173">
          <cell r="C173" t="str">
            <v>9210220</v>
          </cell>
          <cell r="F173">
            <v>3500</v>
          </cell>
        </row>
        <row r="174">
          <cell r="C174" t="str">
            <v>9210221</v>
          </cell>
          <cell r="F174">
            <v>1900</v>
          </cell>
        </row>
        <row r="175">
          <cell r="C175" t="str">
            <v>9210222</v>
          </cell>
          <cell r="F175">
            <v>3700</v>
          </cell>
        </row>
        <row r="176">
          <cell r="C176" t="str">
            <v>9210223</v>
          </cell>
          <cell r="F176">
            <v>1</v>
          </cell>
        </row>
        <row r="177">
          <cell r="C177" t="str">
            <v>9210224</v>
          </cell>
          <cell r="F177">
            <v>10000</v>
          </cell>
        </row>
        <row r="178">
          <cell r="C178" t="str">
            <v>9206106</v>
          </cell>
          <cell r="F178">
            <v>8930</v>
          </cell>
        </row>
        <row r="179">
          <cell r="C179" t="str">
            <v>9205015</v>
          </cell>
          <cell r="F179">
            <v>9000</v>
          </cell>
        </row>
        <row r="180">
          <cell r="C180" t="str">
            <v>9203044</v>
          </cell>
          <cell r="F180">
            <v>100000</v>
          </cell>
        </row>
        <row r="181">
          <cell r="C181" t="str">
            <v>9205943</v>
          </cell>
          <cell r="F181">
            <v>5000</v>
          </cell>
        </row>
        <row r="182">
          <cell r="C182" t="str">
            <v>9203064</v>
          </cell>
          <cell r="F182">
            <v>700</v>
          </cell>
        </row>
        <row r="183">
          <cell r="C183" t="str">
            <v>9210204</v>
          </cell>
          <cell r="F183">
            <v>2000</v>
          </cell>
        </row>
        <row r="184">
          <cell r="C184" t="str">
            <v>9202111</v>
          </cell>
          <cell r="F184">
            <v>11</v>
          </cell>
        </row>
        <row r="185">
          <cell r="C185" t="str">
            <v>9203064</v>
          </cell>
          <cell r="F185">
            <v>312</v>
          </cell>
        </row>
        <row r="186">
          <cell r="C186" t="str">
            <v>9205943</v>
          </cell>
          <cell r="F186">
            <v>1700</v>
          </cell>
        </row>
        <row r="187">
          <cell r="C187" t="str">
            <v>9203030</v>
          </cell>
          <cell r="F187">
            <v>8</v>
          </cell>
        </row>
        <row r="188">
          <cell r="C188" t="str">
            <v>9202111</v>
          </cell>
          <cell r="F188">
            <v>10</v>
          </cell>
        </row>
        <row r="189">
          <cell r="C189" t="str">
            <v>9210208</v>
          </cell>
          <cell r="F189">
            <v>11000</v>
          </cell>
        </row>
        <row r="190">
          <cell r="C190" t="str">
            <v>9210219</v>
          </cell>
          <cell r="F190">
            <v>11000</v>
          </cell>
        </row>
        <row r="191">
          <cell r="C191" t="str">
            <v>9210225</v>
          </cell>
          <cell r="F191">
            <v>18500</v>
          </cell>
        </row>
        <row r="192">
          <cell r="C192" t="str">
            <v>9210210</v>
          </cell>
          <cell r="F192">
            <v>325</v>
          </cell>
        </row>
        <row r="193">
          <cell r="C193" t="str">
            <v>9203064</v>
          </cell>
          <cell r="F193">
            <v>575</v>
          </cell>
        </row>
        <row r="194">
          <cell r="C194" t="str">
            <v>9203059</v>
          </cell>
          <cell r="F194">
            <v>155</v>
          </cell>
        </row>
        <row r="195">
          <cell r="C195" t="str">
            <v>9203059</v>
          </cell>
          <cell r="F195">
            <v>220</v>
          </cell>
        </row>
        <row r="196">
          <cell r="C196" t="str">
            <v>9210030</v>
          </cell>
          <cell r="F196">
            <v>180</v>
          </cell>
        </row>
        <row r="197">
          <cell r="C197" t="str">
            <v>9202111</v>
          </cell>
          <cell r="F197">
            <v>6</v>
          </cell>
        </row>
        <row r="198">
          <cell r="C198" t="str">
            <v>9210226</v>
          </cell>
          <cell r="F198">
            <v>800</v>
          </cell>
        </row>
        <row r="199">
          <cell r="C199" t="str">
            <v>9209054</v>
          </cell>
          <cell r="F199">
            <v>522</v>
          </cell>
        </row>
        <row r="200">
          <cell r="C200" t="str">
            <v>9210164</v>
          </cell>
          <cell r="F200">
            <v>448</v>
          </cell>
        </row>
        <row r="201">
          <cell r="C201" t="str">
            <v>9210075</v>
          </cell>
          <cell r="F201">
            <v>89.6</v>
          </cell>
        </row>
        <row r="202">
          <cell r="C202" t="str">
            <v>9210138</v>
          </cell>
          <cell r="F202">
            <v>560</v>
          </cell>
        </row>
        <row r="203">
          <cell r="C203" t="str">
            <v>9210147</v>
          </cell>
          <cell r="F203">
            <v>55.5</v>
          </cell>
        </row>
        <row r="204">
          <cell r="C204" t="str">
            <v>9210110</v>
          </cell>
          <cell r="F204">
            <v>112</v>
          </cell>
        </row>
        <row r="205">
          <cell r="C205" t="str">
            <v>9210227</v>
          </cell>
          <cell r="F205">
            <v>600</v>
          </cell>
        </row>
        <row r="206">
          <cell r="C206" t="str">
            <v>9210147</v>
          </cell>
          <cell r="F206">
            <v>114</v>
          </cell>
        </row>
        <row r="207">
          <cell r="C207" t="str">
            <v>9210099</v>
          </cell>
          <cell r="F207">
            <v>300</v>
          </cell>
        </row>
        <row r="208">
          <cell r="C208" t="str">
            <v>9208026</v>
          </cell>
          <cell r="F208">
            <v>50000</v>
          </cell>
        </row>
        <row r="209">
          <cell r="C209" t="str">
            <v>9210239</v>
          </cell>
          <cell r="F209">
            <v>30751</v>
          </cell>
        </row>
        <row r="210">
          <cell r="C210" t="str">
            <v>9210240</v>
          </cell>
          <cell r="F210">
            <v>20300</v>
          </cell>
        </row>
        <row r="211">
          <cell r="C211" t="str">
            <v>9210241</v>
          </cell>
          <cell r="F211">
            <v>10000</v>
          </cell>
        </row>
        <row r="212">
          <cell r="C212" t="str">
            <v>9210228</v>
          </cell>
          <cell r="F212">
            <v>12</v>
          </cell>
        </row>
        <row r="213">
          <cell r="C213" t="str">
            <v>9210165</v>
          </cell>
          <cell r="F213">
            <v>100</v>
          </cell>
        </row>
        <row r="214">
          <cell r="C214" t="str">
            <v>9210229</v>
          </cell>
          <cell r="F214">
            <v>90</v>
          </cell>
        </row>
        <row r="215">
          <cell r="C215" t="str">
            <v>9210235</v>
          </cell>
          <cell r="F215">
            <v>300</v>
          </cell>
        </row>
        <row r="216">
          <cell r="C216" t="str">
            <v>9210236</v>
          </cell>
          <cell r="F216">
            <v>40</v>
          </cell>
        </row>
        <row r="217">
          <cell r="C217" t="str">
            <v>9210230</v>
          </cell>
          <cell r="F217">
            <v>200</v>
          </cell>
        </row>
        <row r="218">
          <cell r="C218" t="str">
            <v>9210231</v>
          </cell>
          <cell r="F218">
            <v>100</v>
          </cell>
        </row>
        <row r="219">
          <cell r="C219" t="str">
            <v>9210232</v>
          </cell>
          <cell r="F219">
            <v>100</v>
          </cell>
        </row>
        <row r="220">
          <cell r="C220" t="str">
            <v>9210237</v>
          </cell>
          <cell r="F220">
            <v>93</v>
          </cell>
        </row>
        <row r="221">
          <cell r="C221" t="str">
            <v>9210063</v>
          </cell>
          <cell r="F221">
            <v>74.400000000000006</v>
          </cell>
        </row>
        <row r="222">
          <cell r="C222" t="str">
            <v>9210238</v>
          </cell>
          <cell r="F222">
            <v>465</v>
          </cell>
        </row>
        <row r="223">
          <cell r="C223" t="str">
            <v>9210061</v>
          </cell>
          <cell r="F223">
            <v>372</v>
          </cell>
        </row>
        <row r="224">
          <cell r="C224" t="str">
            <v>9210233</v>
          </cell>
          <cell r="F224">
            <v>75</v>
          </cell>
        </row>
        <row r="225">
          <cell r="C225" t="str">
            <v>9210234</v>
          </cell>
          <cell r="F225">
            <v>530</v>
          </cell>
        </row>
        <row r="226">
          <cell r="C226" t="str">
            <v>9210242</v>
          </cell>
          <cell r="F226">
            <v>1</v>
          </cell>
        </row>
        <row r="227">
          <cell r="C227" t="str">
            <v>9210243</v>
          </cell>
          <cell r="F227">
            <v>1</v>
          </cell>
        </row>
        <row r="228">
          <cell r="C228" t="str">
            <v>9210244</v>
          </cell>
          <cell r="F228">
            <v>149</v>
          </cell>
        </row>
        <row r="229">
          <cell r="C229" t="str">
            <v>9210239</v>
          </cell>
          <cell r="F229">
            <v>8200</v>
          </cell>
        </row>
        <row r="230">
          <cell r="C230" t="str">
            <v>9210245</v>
          </cell>
          <cell r="F230">
            <v>19.5</v>
          </cell>
        </row>
        <row r="231">
          <cell r="C231" t="str">
            <v>9210246</v>
          </cell>
          <cell r="F231">
            <v>1</v>
          </cell>
        </row>
        <row r="232">
          <cell r="C232" t="str">
            <v>9210247</v>
          </cell>
          <cell r="F232">
            <v>2980</v>
          </cell>
        </row>
        <row r="233">
          <cell r="C233" t="str">
            <v>9210248</v>
          </cell>
          <cell r="F233">
            <v>1400</v>
          </cell>
        </row>
        <row r="234">
          <cell r="C234" t="str">
            <v>9210249</v>
          </cell>
          <cell r="F234">
            <v>1000</v>
          </cell>
        </row>
        <row r="235">
          <cell r="C235" t="str">
            <v>9210250</v>
          </cell>
          <cell r="F235">
            <v>1000</v>
          </cell>
        </row>
        <row r="236">
          <cell r="C236" t="str">
            <v>9210251</v>
          </cell>
          <cell r="F236">
            <v>2150</v>
          </cell>
        </row>
        <row r="237">
          <cell r="C237" t="str">
            <v>9210252</v>
          </cell>
          <cell r="F237">
            <v>3000</v>
          </cell>
        </row>
        <row r="238">
          <cell r="C238" t="str">
            <v>9210253</v>
          </cell>
          <cell r="F238">
            <v>1500</v>
          </cell>
        </row>
        <row r="239">
          <cell r="C239" t="str">
            <v>9210254</v>
          </cell>
          <cell r="F239">
            <v>5000</v>
          </cell>
        </row>
        <row r="240">
          <cell r="C240" t="str">
            <v>9210255</v>
          </cell>
          <cell r="F240">
            <v>2850</v>
          </cell>
        </row>
        <row r="241">
          <cell r="C241" t="str">
            <v>9210256</v>
          </cell>
          <cell r="F241">
            <v>2350</v>
          </cell>
        </row>
        <row r="242">
          <cell r="C242" t="str">
            <v>9210257</v>
          </cell>
          <cell r="F242">
            <v>500</v>
          </cell>
        </row>
        <row r="243">
          <cell r="C243" t="str">
            <v>9210258</v>
          </cell>
          <cell r="F243">
            <v>3500</v>
          </cell>
        </row>
        <row r="244">
          <cell r="C244" t="str">
            <v>9210259</v>
          </cell>
          <cell r="F244">
            <v>1050</v>
          </cell>
        </row>
        <row r="245">
          <cell r="C245" t="str">
            <v>9210260</v>
          </cell>
          <cell r="F245">
            <v>4000</v>
          </cell>
        </row>
        <row r="246">
          <cell r="C246" t="str">
            <v>9210261</v>
          </cell>
          <cell r="F246">
            <v>290</v>
          </cell>
        </row>
        <row r="247">
          <cell r="C247" t="str">
            <v>9210262</v>
          </cell>
          <cell r="F247">
            <v>7.66</v>
          </cell>
        </row>
        <row r="248">
          <cell r="C248" t="str">
            <v>9210263</v>
          </cell>
          <cell r="F248">
            <v>4</v>
          </cell>
        </row>
        <row r="249">
          <cell r="C249" t="str">
            <v>9210210</v>
          </cell>
          <cell r="F249">
            <v>450</v>
          </cell>
        </row>
        <row r="250">
          <cell r="C250" t="str">
            <v>9210266</v>
          </cell>
          <cell r="F250">
            <v>5000</v>
          </cell>
        </row>
        <row r="251">
          <cell r="C251" t="str">
            <v>9210210</v>
          </cell>
          <cell r="F251">
            <v>100</v>
          </cell>
        </row>
        <row r="252">
          <cell r="C252" t="str">
            <v>9210208</v>
          </cell>
          <cell r="F252">
            <v>210</v>
          </cell>
        </row>
        <row r="253">
          <cell r="C253" t="str">
            <v>9210267</v>
          </cell>
          <cell r="F253">
            <v>210</v>
          </cell>
        </row>
        <row r="254">
          <cell r="C254" t="str">
            <v>9210264</v>
          </cell>
          <cell r="F254">
            <v>7500</v>
          </cell>
        </row>
        <row r="255">
          <cell r="C255" t="str">
            <v>9210265</v>
          </cell>
          <cell r="F255">
            <v>7500</v>
          </cell>
        </row>
        <row r="256">
          <cell r="C256" t="str">
            <v>9210268</v>
          </cell>
          <cell r="F256">
            <v>5100</v>
          </cell>
        </row>
        <row r="257">
          <cell r="C257" t="str">
            <v>9210269</v>
          </cell>
          <cell r="F257">
            <v>5380</v>
          </cell>
        </row>
        <row r="258">
          <cell r="C258" t="str">
            <v>9210270</v>
          </cell>
          <cell r="F258">
            <v>3268</v>
          </cell>
        </row>
        <row r="259">
          <cell r="C259" t="str">
            <v>9210271</v>
          </cell>
          <cell r="F259">
            <v>500</v>
          </cell>
        </row>
        <row r="260">
          <cell r="C260" t="str">
            <v>9210272</v>
          </cell>
          <cell r="F260">
            <v>1200</v>
          </cell>
        </row>
        <row r="261">
          <cell r="C261" t="str">
            <v>9210273</v>
          </cell>
          <cell r="F261">
            <v>882</v>
          </cell>
        </row>
        <row r="262">
          <cell r="C262" t="str">
            <v>9210274</v>
          </cell>
          <cell r="F262">
            <v>200</v>
          </cell>
        </row>
        <row r="263">
          <cell r="C263" t="str">
            <v>9210271</v>
          </cell>
          <cell r="F263">
            <v>600</v>
          </cell>
        </row>
        <row r="264">
          <cell r="C264" t="str">
            <v>9210276</v>
          </cell>
          <cell r="F264">
            <v>125</v>
          </cell>
        </row>
        <row r="265">
          <cell r="C265" t="str">
            <v>9210277</v>
          </cell>
          <cell r="F265">
            <v>97</v>
          </cell>
        </row>
        <row r="266">
          <cell r="C266" t="str">
            <v>9210278</v>
          </cell>
          <cell r="F266">
            <v>200</v>
          </cell>
        </row>
        <row r="267">
          <cell r="C267" t="str">
            <v>9210279</v>
          </cell>
          <cell r="F267">
            <v>190</v>
          </cell>
        </row>
        <row r="268">
          <cell r="C268" t="str">
            <v>9210271</v>
          </cell>
          <cell r="F268">
            <v>200</v>
          </cell>
        </row>
        <row r="269">
          <cell r="C269" t="str">
            <v>9210281</v>
          </cell>
          <cell r="F269">
            <v>190</v>
          </cell>
        </row>
        <row r="270">
          <cell r="C270" t="str">
            <v>9210282</v>
          </cell>
          <cell r="F270">
            <v>300</v>
          </cell>
        </row>
        <row r="271">
          <cell r="C271" t="str">
            <v>9210283</v>
          </cell>
          <cell r="F271">
            <v>200</v>
          </cell>
        </row>
        <row r="272">
          <cell r="C272" t="str">
            <v>9210284</v>
          </cell>
          <cell r="F272">
            <v>2032</v>
          </cell>
        </row>
        <row r="273">
          <cell r="C273" t="str">
            <v>9210285</v>
          </cell>
          <cell r="F273">
            <v>1200</v>
          </cell>
        </row>
        <row r="274">
          <cell r="C274" t="str">
            <v>9210286</v>
          </cell>
          <cell r="F274">
            <v>332</v>
          </cell>
        </row>
        <row r="275">
          <cell r="C275" t="str">
            <v>9210287</v>
          </cell>
          <cell r="F275">
            <v>1846.6</v>
          </cell>
        </row>
        <row r="276">
          <cell r="C276" t="str">
            <v>9210288</v>
          </cell>
          <cell r="F276">
            <v>600</v>
          </cell>
        </row>
        <row r="277">
          <cell r="C277" t="str">
            <v>9205015</v>
          </cell>
          <cell r="F277">
            <v>101860</v>
          </cell>
        </row>
        <row r="278">
          <cell r="C278" t="str">
            <v>9205013</v>
          </cell>
          <cell r="F278">
            <v>19770</v>
          </cell>
        </row>
        <row r="279">
          <cell r="C279" t="str">
            <v>9210174</v>
          </cell>
          <cell r="F279">
            <v>21</v>
          </cell>
        </row>
        <row r="280">
          <cell r="C280" t="str">
            <v>9210207</v>
          </cell>
          <cell r="F280">
            <v>2000</v>
          </cell>
        </row>
        <row r="281">
          <cell r="C281" t="str">
            <v>9210289</v>
          </cell>
          <cell r="F281">
            <v>2000</v>
          </cell>
        </row>
        <row r="282">
          <cell r="C282" t="str">
            <v>9210265</v>
          </cell>
          <cell r="F282">
            <v>1500</v>
          </cell>
        </row>
        <row r="283">
          <cell r="C283" t="str">
            <v>9210290</v>
          </cell>
          <cell r="F283">
            <v>1500</v>
          </cell>
        </row>
        <row r="284">
          <cell r="C284" t="str">
            <v>9210291</v>
          </cell>
          <cell r="F284">
            <v>4949</v>
          </cell>
        </row>
        <row r="285">
          <cell r="C285" t="str">
            <v>9210292</v>
          </cell>
          <cell r="F285">
            <v>1500</v>
          </cell>
        </row>
        <row r="286">
          <cell r="C286" t="str">
            <v>9202111</v>
          </cell>
          <cell r="F286">
            <v>13</v>
          </cell>
        </row>
        <row r="287">
          <cell r="C287" t="str">
            <v>9202624</v>
          </cell>
          <cell r="F287">
            <v>98.52</v>
          </cell>
        </row>
        <row r="288">
          <cell r="C288" t="str">
            <v>9202624</v>
          </cell>
          <cell r="F288">
            <v>100</v>
          </cell>
        </row>
        <row r="289">
          <cell r="C289" t="str">
            <v>9202724</v>
          </cell>
          <cell r="F289">
            <v>16.95</v>
          </cell>
        </row>
        <row r="290">
          <cell r="C290" t="str">
            <v>9203042</v>
          </cell>
          <cell r="F290">
            <v>4514</v>
          </cell>
        </row>
        <row r="291">
          <cell r="C291" t="str">
            <v>9210293</v>
          </cell>
          <cell r="F291">
            <v>2970</v>
          </cell>
        </row>
        <row r="292">
          <cell r="C292" t="str">
            <v>9210219</v>
          </cell>
          <cell r="F292">
            <v>100000</v>
          </cell>
        </row>
        <row r="293">
          <cell r="C293" t="str">
            <v>9208026</v>
          </cell>
          <cell r="F293">
            <v>110900</v>
          </cell>
        </row>
        <row r="294">
          <cell r="C294" t="str">
            <v>9202624</v>
          </cell>
          <cell r="F294">
            <v>300</v>
          </cell>
        </row>
        <row r="295">
          <cell r="C295" t="str">
            <v>9205010</v>
          </cell>
          <cell r="F295">
            <v>2000</v>
          </cell>
        </row>
        <row r="296">
          <cell r="C296" t="str">
            <v>9205021</v>
          </cell>
          <cell r="F296">
            <v>3000</v>
          </cell>
        </row>
        <row r="297">
          <cell r="C297" t="str">
            <v>9208008</v>
          </cell>
          <cell r="F297">
            <v>24500</v>
          </cell>
        </row>
        <row r="298">
          <cell r="C298" t="str">
            <v>9210294</v>
          </cell>
          <cell r="F298">
            <v>286</v>
          </cell>
        </row>
        <row r="299">
          <cell r="C299" t="str">
            <v>9202111</v>
          </cell>
          <cell r="F299">
            <v>46</v>
          </cell>
        </row>
        <row r="300">
          <cell r="C300" t="str">
            <v>9210197</v>
          </cell>
          <cell r="F300">
            <v>30000</v>
          </cell>
        </row>
        <row r="301">
          <cell r="C301" t="str">
            <v>9203044</v>
          </cell>
          <cell r="F301">
            <v>30000</v>
          </cell>
        </row>
        <row r="302">
          <cell r="C302" t="str">
            <v>9205968</v>
          </cell>
          <cell r="F302">
            <v>5</v>
          </cell>
        </row>
        <row r="303">
          <cell r="C303" t="str">
            <v>9203078</v>
          </cell>
          <cell r="F303">
            <v>40</v>
          </cell>
        </row>
        <row r="304">
          <cell r="C304" t="str">
            <v>9203064</v>
          </cell>
          <cell r="F304">
            <v>101</v>
          </cell>
        </row>
        <row r="305">
          <cell r="C305" t="str">
            <v>9210207</v>
          </cell>
          <cell r="F305">
            <v>3600</v>
          </cell>
        </row>
        <row r="306">
          <cell r="C306" t="str">
            <v>9210277</v>
          </cell>
          <cell r="F306">
            <v>3900</v>
          </cell>
        </row>
        <row r="307">
          <cell r="C307" t="str">
            <v>9210123</v>
          </cell>
          <cell r="F307">
            <v>5000</v>
          </cell>
        </row>
        <row r="308">
          <cell r="C308" t="str">
            <v>9210295</v>
          </cell>
          <cell r="F308">
            <v>130</v>
          </cell>
        </row>
        <row r="309">
          <cell r="C309" t="str">
            <v>9210103</v>
          </cell>
          <cell r="F309">
            <v>2</v>
          </cell>
        </row>
        <row r="310">
          <cell r="C310" t="str">
            <v>9210296</v>
          </cell>
          <cell r="F310">
            <v>2</v>
          </cell>
        </row>
        <row r="311">
          <cell r="C311" t="str">
            <v>9210297</v>
          </cell>
          <cell r="F311">
            <v>1</v>
          </cell>
        </row>
        <row r="312">
          <cell r="C312" t="str">
            <v>9210298</v>
          </cell>
          <cell r="F312">
            <v>2</v>
          </cell>
        </row>
        <row r="313">
          <cell r="C313" t="str">
            <v>9210068</v>
          </cell>
          <cell r="F313">
            <v>823.3</v>
          </cell>
        </row>
        <row r="314">
          <cell r="C314" t="str">
            <v>9210285</v>
          </cell>
          <cell r="F314">
            <v>440</v>
          </cell>
        </row>
        <row r="315">
          <cell r="C315" t="str">
            <v>9210283</v>
          </cell>
          <cell r="F315">
            <v>81.3</v>
          </cell>
        </row>
        <row r="316">
          <cell r="C316" t="str">
            <v>9210138</v>
          </cell>
          <cell r="F316">
            <v>868.8</v>
          </cell>
        </row>
        <row r="317">
          <cell r="C317" t="str">
            <v>9210110</v>
          </cell>
          <cell r="F317">
            <v>110</v>
          </cell>
        </row>
        <row r="318">
          <cell r="C318" t="str">
            <v>9210286</v>
          </cell>
          <cell r="F318">
            <v>357</v>
          </cell>
        </row>
        <row r="319">
          <cell r="C319" t="str">
            <v>9210299</v>
          </cell>
          <cell r="F319">
            <v>211.5</v>
          </cell>
        </row>
        <row r="320">
          <cell r="C320" t="str">
            <v>9210300</v>
          </cell>
          <cell r="F320">
            <v>32.4</v>
          </cell>
        </row>
        <row r="321">
          <cell r="C321" t="str">
            <v>9210301</v>
          </cell>
          <cell r="F321">
            <v>300</v>
          </cell>
        </row>
        <row r="322">
          <cell r="C322" t="str">
            <v>9210233</v>
          </cell>
          <cell r="F322">
            <v>113.16</v>
          </cell>
        </row>
        <row r="323">
          <cell r="C323" t="str">
            <v>9210068</v>
          </cell>
          <cell r="F323">
            <v>1114.2</v>
          </cell>
        </row>
        <row r="324">
          <cell r="C324" t="str">
            <v>9210285</v>
          </cell>
          <cell r="F324">
            <v>600</v>
          </cell>
        </row>
        <row r="325">
          <cell r="C325" t="str">
            <v>9210283</v>
          </cell>
          <cell r="F325">
            <v>120</v>
          </cell>
        </row>
        <row r="326">
          <cell r="C326" t="str">
            <v>9210138</v>
          </cell>
          <cell r="F326">
            <v>1424.2</v>
          </cell>
        </row>
        <row r="327">
          <cell r="C327" t="str">
            <v>9210110</v>
          </cell>
          <cell r="F327">
            <v>150</v>
          </cell>
        </row>
        <row r="328">
          <cell r="C328" t="str">
            <v>9210286</v>
          </cell>
          <cell r="F328">
            <v>357</v>
          </cell>
        </row>
        <row r="329">
          <cell r="C329" t="str">
            <v>9210299</v>
          </cell>
          <cell r="F329">
            <v>225</v>
          </cell>
        </row>
        <row r="330">
          <cell r="C330" t="str">
            <v>9210300</v>
          </cell>
          <cell r="F330">
            <v>34.6</v>
          </cell>
        </row>
        <row r="331">
          <cell r="C331" t="str">
            <v>9210301</v>
          </cell>
          <cell r="F331">
            <v>420</v>
          </cell>
        </row>
        <row r="332">
          <cell r="C332" t="str">
            <v>9210233</v>
          </cell>
          <cell r="F332">
            <v>205</v>
          </cell>
        </row>
        <row r="333">
          <cell r="C333" t="str">
            <v>9203002</v>
          </cell>
          <cell r="F333">
            <v>297000</v>
          </cell>
        </row>
        <row r="334">
          <cell r="C334" t="str">
            <v>9203021</v>
          </cell>
          <cell r="F334">
            <v>13000</v>
          </cell>
        </row>
        <row r="335">
          <cell r="C335" t="str">
            <v>9210209</v>
          </cell>
          <cell r="F335">
            <v>2200</v>
          </cell>
        </row>
        <row r="336">
          <cell r="C336" t="str">
            <v>9210279</v>
          </cell>
          <cell r="F336">
            <v>1750</v>
          </cell>
        </row>
        <row r="337">
          <cell r="C337" t="str">
            <v>9201724</v>
          </cell>
          <cell r="F337">
            <v>7300</v>
          </cell>
        </row>
        <row r="338">
          <cell r="C338" t="str">
            <v>9201718</v>
          </cell>
          <cell r="F338">
            <v>16000</v>
          </cell>
        </row>
        <row r="339">
          <cell r="C339" t="str">
            <v>9201729</v>
          </cell>
          <cell r="F339">
            <v>4800</v>
          </cell>
        </row>
        <row r="340">
          <cell r="C340" t="str">
            <v>9201718</v>
          </cell>
          <cell r="F340">
            <v>2370</v>
          </cell>
        </row>
        <row r="341">
          <cell r="C341" t="str">
            <v>9201728</v>
          </cell>
          <cell r="F341">
            <v>2000</v>
          </cell>
        </row>
        <row r="342">
          <cell r="C342" t="str">
            <v>9210302</v>
          </cell>
          <cell r="F342">
            <v>10</v>
          </cell>
        </row>
        <row r="343">
          <cell r="C343" t="str">
            <v>9203028</v>
          </cell>
          <cell r="F343">
            <v>3000</v>
          </cell>
        </row>
        <row r="344">
          <cell r="C344" t="str">
            <v>9204931</v>
          </cell>
          <cell r="F344">
            <v>1600</v>
          </cell>
        </row>
        <row r="345">
          <cell r="C345" t="str">
            <v>9210236</v>
          </cell>
          <cell r="F345">
            <v>16</v>
          </cell>
        </row>
        <row r="346">
          <cell r="C346" t="str">
            <v>9210237</v>
          </cell>
          <cell r="F346">
            <v>26</v>
          </cell>
        </row>
        <row r="347">
          <cell r="C347" t="str">
            <v>9210174</v>
          </cell>
          <cell r="F347">
            <v>22</v>
          </cell>
        </row>
        <row r="348">
          <cell r="C348" t="str">
            <v>9210099</v>
          </cell>
          <cell r="F348">
            <v>41</v>
          </cell>
        </row>
        <row r="349">
          <cell r="C349" t="str">
            <v>9210303</v>
          </cell>
          <cell r="F349">
            <v>65</v>
          </cell>
        </row>
        <row r="350">
          <cell r="C350" t="str">
            <v>9210136</v>
          </cell>
          <cell r="F350">
            <v>6</v>
          </cell>
        </row>
        <row r="351">
          <cell r="C351" t="str">
            <v>9210304</v>
          </cell>
          <cell r="F351">
            <v>3.67</v>
          </cell>
        </row>
        <row r="352">
          <cell r="C352" t="str">
            <v>9210305</v>
          </cell>
          <cell r="F352">
            <v>11.03</v>
          </cell>
        </row>
        <row r="353">
          <cell r="C353" t="str">
            <v>9210306</v>
          </cell>
          <cell r="F353">
            <v>33.07</v>
          </cell>
        </row>
        <row r="354">
          <cell r="C354" t="str">
            <v>9210307</v>
          </cell>
          <cell r="F354">
            <v>26.51</v>
          </cell>
        </row>
        <row r="355">
          <cell r="C355" t="str">
            <v>9210164</v>
          </cell>
          <cell r="F355">
            <v>500</v>
          </cell>
        </row>
        <row r="356">
          <cell r="C356" t="str">
            <v>9210289</v>
          </cell>
          <cell r="F356">
            <v>650</v>
          </cell>
        </row>
        <row r="357">
          <cell r="C357" t="str">
            <v>9210292</v>
          </cell>
          <cell r="F357">
            <v>650</v>
          </cell>
        </row>
        <row r="358">
          <cell r="C358" t="str">
            <v>9203037</v>
          </cell>
          <cell r="F358">
            <v>2000</v>
          </cell>
        </row>
        <row r="359">
          <cell r="C359" t="str">
            <v>9209028</v>
          </cell>
          <cell r="F359">
            <v>1000</v>
          </cell>
        </row>
        <row r="360">
          <cell r="C360" t="str">
            <v>9202624</v>
          </cell>
          <cell r="F360">
            <v>7665.84</v>
          </cell>
        </row>
        <row r="361">
          <cell r="C361" t="str">
            <v>9210299</v>
          </cell>
          <cell r="F361">
            <v>225</v>
          </cell>
        </row>
        <row r="362">
          <cell r="C362" t="str">
            <v>9210068</v>
          </cell>
          <cell r="F362">
            <v>886</v>
          </cell>
        </row>
        <row r="363">
          <cell r="C363" t="str">
            <v>9210285</v>
          </cell>
          <cell r="F363">
            <v>480</v>
          </cell>
        </row>
        <row r="364">
          <cell r="C364" t="str">
            <v>9210283</v>
          </cell>
          <cell r="F364">
            <v>96</v>
          </cell>
        </row>
        <row r="365">
          <cell r="C365" t="str">
            <v>9210138</v>
          </cell>
          <cell r="F365">
            <v>1093</v>
          </cell>
        </row>
        <row r="366">
          <cell r="C366" t="str">
            <v>9210110</v>
          </cell>
          <cell r="F366">
            <v>120</v>
          </cell>
        </row>
        <row r="367">
          <cell r="C367" t="str">
            <v>9210300</v>
          </cell>
          <cell r="F367">
            <v>30</v>
          </cell>
        </row>
        <row r="368">
          <cell r="C368" t="str">
            <v>9210233</v>
          </cell>
          <cell r="F368">
            <v>446</v>
          </cell>
        </row>
        <row r="369">
          <cell r="C369" t="str">
            <v>9210103</v>
          </cell>
          <cell r="F369">
            <v>58.8</v>
          </cell>
        </row>
        <row r="370">
          <cell r="C370" t="str">
            <v>9210301</v>
          </cell>
          <cell r="F370">
            <v>400</v>
          </cell>
        </row>
        <row r="371">
          <cell r="C371" t="str">
            <v>9210286</v>
          </cell>
          <cell r="F371">
            <v>315</v>
          </cell>
        </row>
        <row r="372">
          <cell r="C372" t="str">
            <v>9210309</v>
          </cell>
          <cell r="F372">
            <v>160</v>
          </cell>
        </row>
        <row r="373">
          <cell r="C373" t="str">
            <v>9210310</v>
          </cell>
          <cell r="F373">
            <v>1000</v>
          </cell>
        </row>
        <row r="374">
          <cell r="C374" t="str">
            <v>9210165</v>
          </cell>
          <cell r="F374">
            <v>200</v>
          </cell>
        </row>
        <row r="375">
          <cell r="C375" t="str">
            <v>9210311</v>
          </cell>
          <cell r="F375">
            <v>100</v>
          </cell>
        </row>
        <row r="376">
          <cell r="C376" t="str">
            <v>9210214</v>
          </cell>
          <cell r="F376">
            <v>30</v>
          </cell>
        </row>
        <row r="377">
          <cell r="C377" t="str">
            <v>9210312</v>
          </cell>
          <cell r="F377">
            <v>20</v>
          </cell>
        </row>
        <row r="378">
          <cell r="C378" t="str">
            <v>9210313</v>
          </cell>
          <cell r="F378">
            <v>9.6</v>
          </cell>
        </row>
        <row r="379">
          <cell r="C379" t="str">
            <v>9210314</v>
          </cell>
          <cell r="F379">
            <v>8</v>
          </cell>
        </row>
        <row r="380">
          <cell r="C380" t="str">
            <v>9210315</v>
          </cell>
          <cell r="F380">
            <v>6</v>
          </cell>
        </row>
        <row r="381">
          <cell r="C381" t="str">
            <v>9202111</v>
          </cell>
          <cell r="F381">
            <v>24</v>
          </cell>
        </row>
        <row r="382">
          <cell r="C382" t="str">
            <v>9201735</v>
          </cell>
          <cell r="F382">
            <v>95</v>
          </cell>
        </row>
        <row r="383">
          <cell r="C383" t="str">
            <v>9210316</v>
          </cell>
          <cell r="F383">
            <v>1</v>
          </cell>
        </row>
        <row r="384">
          <cell r="C384" t="str">
            <v>9210317</v>
          </cell>
          <cell r="F384">
            <v>148</v>
          </cell>
        </row>
        <row r="385">
          <cell r="C385" t="str">
            <v>9210318</v>
          </cell>
          <cell r="F385">
            <v>200</v>
          </cell>
        </row>
        <row r="386">
          <cell r="C386" t="str">
            <v>9210319</v>
          </cell>
          <cell r="F386">
            <v>16</v>
          </cell>
        </row>
        <row r="387">
          <cell r="C387" t="str">
            <v>9210320</v>
          </cell>
          <cell r="F387">
            <v>1000</v>
          </cell>
        </row>
        <row r="388">
          <cell r="C388" t="str">
            <v>9208020</v>
          </cell>
          <cell r="F388">
            <v>8000</v>
          </cell>
        </row>
        <row r="389">
          <cell r="C389" t="str">
            <v>9208019</v>
          </cell>
          <cell r="F389">
            <v>80650</v>
          </cell>
        </row>
        <row r="390">
          <cell r="C390" t="str">
            <v>9202111</v>
          </cell>
          <cell r="F390">
            <v>620</v>
          </cell>
        </row>
        <row r="391">
          <cell r="C391" t="str">
            <v>9210321</v>
          </cell>
          <cell r="F391">
            <v>1000</v>
          </cell>
        </row>
        <row r="392">
          <cell r="C392" t="str">
            <v>9210148</v>
          </cell>
          <cell r="F392">
            <v>120</v>
          </cell>
        </row>
        <row r="393">
          <cell r="C393" t="str">
            <v>9203061</v>
          </cell>
          <cell r="F393">
            <v>16</v>
          </cell>
        </row>
        <row r="394">
          <cell r="C394" t="str">
            <v>9203060</v>
          </cell>
          <cell r="F394">
            <v>2</v>
          </cell>
        </row>
        <row r="395">
          <cell r="C395" t="str">
            <v>9203059</v>
          </cell>
          <cell r="F395">
            <v>2</v>
          </cell>
        </row>
        <row r="396">
          <cell r="C396" t="str">
            <v>9203059</v>
          </cell>
          <cell r="F396">
            <v>6</v>
          </cell>
        </row>
        <row r="397">
          <cell r="C397" t="str">
            <v>9203059</v>
          </cell>
          <cell r="F397">
            <v>30</v>
          </cell>
        </row>
        <row r="398">
          <cell r="C398" t="str">
            <v>9210110</v>
          </cell>
          <cell r="F398">
            <v>15</v>
          </cell>
        </row>
        <row r="399">
          <cell r="C399" t="str">
            <v>9210266</v>
          </cell>
          <cell r="F399">
            <v>900</v>
          </cell>
        </row>
        <row r="400">
          <cell r="C400" t="str">
            <v>9208010</v>
          </cell>
          <cell r="F400">
            <v>10000</v>
          </cell>
        </row>
        <row r="401">
          <cell r="C401" t="str">
            <v>9207011</v>
          </cell>
          <cell r="F401">
            <v>420</v>
          </cell>
        </row>
        <row r="402">
          <cell r="C402" t="str">
            <v>9210266</v>
          </cell>
          <cell r="F402">
            <v>1500</v>
          </cell>
        </row>
        <row r="403">
          <cell r="C403" t="str">
            <v>9210289</v>
          </cell>
          <cell r="F403">
            <v>2000</v>
          </cell>
        </row>
        <row r="404">
          <cell r="C404" t="str">
            <v>9209028</v>
          </cell>
          <cell r="F404">
            <v>2100</v>
          </cell>
        </row>
        <row r="405">
          <cell r="C405" t="str">
            <v>9209029</v>
          </cell>
          <cell r="F405">
            <v>40</v>
          </cell>
        </row>
        <row r="406">
          <cell r="C406" t="str">
            <v>9203061</v>
          </cell>
          <cell r="F406">
            <v>5</v>
          </cell>
        </row>
        <row r="407">
          <cell r="C407" t="str">
            <v>9210094</v>
          </cell>
          <cell r="F407">
            <v>1</v>
          </cell>
        </row>
        <row r="408">
          <cell r="C408" t="str">
            <v>9210056</v>
          </cell>
          <cell r="F408">
            <v>542.20000000000005</v>
          </cell>
        </row>
        <row r="409">
          <cell r="C409" t="str">
            <v>9210285</v>
          </cell>
          <cell r="F409">
            <v>400</v>
          </cell>
        </row>
        <row r="410">
          <cell r="C410" t="str">
            <v>9210303</v>
          </cell>
          <cell r="F410">
            <v>80</v>
          </cell>
        </row>
        <row r="411">
          <cell r="C411" t="str">
            <v>9210138</v>
          </cell>
          <cell r="F411">
            <v>697.2</v>
          </cell>
        </row>
        <row r="412">
          <cell r="C412" t="str">
            <v>9210110</v>
          </cell>
          <cell r="F412">
            <v>100</v>
          </cell>
        </row>
        <row r="413">
          <cell r="C413" t="str">
            <v>9210233</v>
          </cell>
          <cell r="F413">
            <v>205</v>
          </cell>
        </row>
        <row r="414">
          <cell r="C414" t="str">
            <v>9210299</v>
          </cell>
          <cell r="F414">
            <v>126</v>
          </cell>
        </row>
        <row r="415">
          <cell r="C415" t="str">
            <v>9208032</v>
          </cell>
          <cell r="F415">
            <v>250</v>
          </cell>
        </row>
        <row r="416">
          <cell r="C416" t="str">
            <v>9210300</v>
          </cell>
          <cell r="F416">
            <v>12</v>
          </cell>
        </row>
        <row r="417">
          <cell r="C417" t="str">
            <v>9210147</v>
          </cell>
          <cell r="F417">
            <v>270</v>
          </cell>
        </row>
        <row r="418">
          <cell r="C418" t="str">
            <v>9208009</v>
          </cell>
          <cell r="F418">
            <v>100800</v>
          </cell>
        </row>
        <row r="419">
          <cell r="C419" t="str">
            <v>9202112</v>
          </cell>
          <cell r="F419">
            <v>28</v>
          </cell>
        </row>
        <row r="420">
          <cell r="C420" t="str">
            <v>9202321</v>
          </cell>
          <cell r="F420">
            <v>2</v>
          </cell>
        </row>
        <row r="421">
          <cell r="C421" t="str">
            <v>9202323</v>
          </cell>
          <cell r="F421">
            <v>1</v>
          </cell>
        </row>
        <row r="422">
          <cell r="C422" t="str">
            <v>9203024</v>
          </cell>
          <cell r="F422">
            <v>4000</v>
          </cell>
        </row>
        <row r="423">
          <cell r="C423" t="str">
            <v>9204932</v>
          </cell>
          <cell r="F423">
            <v>100</v>
          </cell>
        </row>
        <row r="424">
          <cell r="C424" t="str">
            <v>9205015</v>
          </cell>
          <cell r="F424">
            <v>200</v>
          </cell>
        </row>
        <row r="425">
          <cell r="C425" t="str">
            <v>9205014</v>
          </cell>
          <cell r="F425">
            <v>4615</v>
          </cell>
        </row>
        <row r="426">
          <cell r="C426" t="str">
            <v>9206108</v>
          </cell>
          <cell r="F426">
            <v>270</v>
          </cell>
        </row>
        <row r="427">
          <cell r="C427" t="str">
            <v>9210092</v>
          </cell>
          <cell r="F427">
            <v>23.85</v>
          </cell>
        </row>
        <row r="428">
          <cell r="C428" t="str">
            <v>9210180</v>
          </cell>
          <cell r="F428">
            <v>59</v>
          </cell>
        </row>
        <row r="429">
          <cell r="C429" t="str">
            <v>9207011</v>
          </cell>
          <cell r="F429">
            <v>15000</v>
          </cell>
        </row>
        <row r="430">
          <cell r="C430" t="str">
            <v>9210322</v>
          </cell>
          <cell r="F430">
            <v>1</v>
          </cell>
        </row>
        <row r="431">
          <cell r="C431" t="str">
            <v>9210323</v>
          </cell>
          <cell r="F431">
            <v>13.6</v>
          </cell>
        </row>
        <row r="432">
          <cell r="C432" t="str">
            <v>9210139</v>
          </cell>
          <cell r="F432">
            <v>6</v>
          </cell>
        </row>
        <row r="433">
          <cell r="C433" t="str">
            <v>9210190</v>
          </cell>
          <cell r="F433">
            <v>3</v>
          </cell>
        </row>
        <row r="434">
          <cell r="C434" t="str">
            <v>9201735</v>
          </cell>
          <cell r="F434">
            <v>6</v>
          </cell>
        </row>
        <row r="435">
          <cell r="C435" t="str">
            <v>9210257</v>
          </cell>
          <cell r="F435">
            <v>2</v>
          </cell>
        </row>
        <row r="436">
          <cell r="C436" t="str">
            <v>9210236</v>
          </cell>
          <cell r="F436">
            <v>17</v>
          </cell>
        </row>
        <row r="437">
          <cell r="C437" t="str">
            <v>9210188</v>
          </cell>
          <cell r="F437">
            <v>72</v>
          </cell>
        </row>
        <row r="438">
          <cell r="C438" t="str">
            <v>9210324</v>
          </cell>
          <cell r="F438">
            <v>6.85</v>
          </cell>
        </row>
        <row r="439">
          <cell r="C439" t="str">
            <v>9210346</v>
          </cell>
          <cell r="F439">
            <v>6</v>
          </cell>
        </row>
        <row r="440">
          <cell r="C440" t="str">
            <v>9210325</v>
          </cell>
          <cell r="F440">
            <v>6</v>
          </cell>
        </row>
        <row r="441">
          <cell r="C441" t="str">
            <v>9210105</v>
          </cell>
          <cell r="F441">
            <v>3</v>
          </cell>
        </row>
        <row r="442">
          <cell r="C442" t="str">
            <v>9210326</v>
          </cell>
          <cell r="F442">
            <v>1</v>
          </cell>
        </row>
        <row r="443">
          <cell r="C443" t="str">
            <v>9210344</v>
          </cell>
          <cell r="F443">
            <v>5</v>
          </cell>
        </row>
        <row r="444">
          <cell r="C444" t="str">
            <v>9210115</v>
          </cell>
          <cell r="F444">
            <v>10</v>
          </cell>
        </row>
        <row r="445">
          <cell r="C445" t="str">
            <v>9210105</v>
          </cell>
          <cell r="F445">
            <v>2</v>
          </cell>
        </row>
        <row r="446">
          <cell r="C446" t="str">
            <v>9210103</v>
          </cell>
          <cell r="F446">
            <v>7.5</v>
          </cell>
        </row>
        <row r="447">
          <cell r="C447" t="str">
            <v>9210115</v>
          </cell>
          <cell r="F447">
            <v>10</v>
          </cell>
        </row>
        <row r="448">
          <cell r="C448" t="str">
            <v>9210191</v>
          </cell>
          <cell r="F448">
            <v>8</v>
          </cell>
        </row>
        <row r="449">
          <cell r="C449" t="str">
            <v>9203006</v>
          </cell>
          <cell r="F449">
            <v>1</v>
          </cell>
        </row>
        <row r="450">
          <cell r="C450" t="str">
            <v>9201735</v>
          </cell>
          <cell r="F450">
            <v>4</v>
          </cell>
        </row>
        <row r="451">
          <cell r="C451" t="str">
            <v>9210327</v>
          </cell>
          <cell r="F451">
            <v>6</v>
          </cell>
        </row>
        <row r="452">
          <cell r="C452" t="str">
            <v>9210115</v>
          </cell>
          <cell r="F452">
            <v>193</v>
          </cell>
        </row>
        <row r="453">
          <cell r="C453" t="str">
            <v>9210146</v>
          </cell>
          <cell r="F453">
            <v>3</v>
          </cell>
        </row>
        <row r="454">
          <cell r="C454" t="str">
            <v>9210345</v>
          </cell>
          <cell r="F454">
            <v>8</v>
          </cell>
        </row>
        <row r="455">
          <cell r="C455" t="str">
            <v>9210328</v>
          </cell>
          <cell r="F455">
            <v>2</v>
          </cell>
        </row>
        <row r="456">
          <cell r="C456" t="str">
            <v>9210297</v>
          </cell>
          <cell r="F456">
            <v>5</v>
          </cell>
        </row>
        <row r="457">
          <cell r="C457" t="str">
            <v>9210329</v>
          </cell>
          <cell r="F457">
            <v>8</v>
          </cell>
        </row>
        <row r="458">
          <cell r="C458" t="str">
            <v>9210330</v>
          </cell>
          <cell r="F458">
            <v>7</v>
          </cell>
        </row>
        <row r="459">
          <cell r="C459" t="str">
            <v>9210135</v>
          </cell>
          <cell r="F459">
            <v>4</v>
          </cell>
        </row>
        <row r="460">
          <cell r="C460" t="str">
            <v>9210192</v>
          </cell>
          <cell r="F460">
            <v>19</v>
          </cell>
        </row>
        <row r="461">
          <cell r="C461" t="str">
            <v>9210212</v>
          </cell>
          <cell r="F461">
            <v>3</v>
          </cell>
        </row>
        <row r="462">
          <cell r="C462" t="str">
            <v>9210331</v>
          </cell>
          <cell r="F462">
            <v>40</v>
          </cell>
        </row>
        <row r="463">
          <cell r="C463" t="str">
            <v>9210332</v>
          </cell>
          <cell r="F463">
            <v>3</v>
          </cell>
        </row>
        <row r="464">
          <cell r="C464" t="str">
            <v>9210333</v>
          </cell>
          <cell r="F464">
            <v>8</v>
          </cell>
        </row>
        <row r="465">
          <cell r="C465" t="str">
            <v>9210325</v>
          </cell>
          <cell r="F465">
            <v>7</v>
          </cell>
        </row>
        <row r="466">
          <cell r="C466" t="str">
            <v>9210317</v>
          </cell>
          <cell r="F466">
            <v>40</v>
          </cell>
        </row>
        <row r="467">
          <cell r="C467" t="str">
            <v>9210334</v>
          </cell>
          <cell r="F467">
            <v>6</v>
          </cell>
        </row>
        <row r="468">
          <cell r="C468" t="str">
            <v>9210335</v>
          </cell>
          <cell r="F468">
            <v>1</v>
          </cell>
        </row>
        <row r="469">
          <cell r="C469" t="str">
            <v>9210336</v>
          </cell>
          <cell r="F469">
            <v>50</v>
          </cell>
        </row>
        <row r="470">
          <cell r="C470" t="str">
            <v>9210337</v>
          </cell>
          <cell r="F470">
            <v>100</v>
          </cell>
        </row>
        <row r="471">
          <cell r="C471" t="str">
            <v>9210342</v>
          </cell>
          <cell r="F471">
            <v>50</v>
          </cell>
        </row>
        <row r="472">
          <cell r="C472" t="str">
            <v>9210338</v>
          </cell>
          <cell r="F472">
            <v>200</v>
          </cell>
        </row>
        <row r="473">
          <cell r="C473" t="str">
            <v>9210339</v>
          </cell>
          <cell r="F473">
            <v>150</v>
          </cell>
        </row>
        <row r="474">
          <cell r="C474" t="str">
            <v>9210343</v>
          </cell>
          <cell r="F474">
            <v>10</v>
          </cell>
        </row>
        <row r="475">
          <cell r="C475" t="str">
            <v>9210327</v>
          </cell>
          <cell r="F475">
            <v>6</v>
          </cell>
        </row>
        <row r="476">
          <cell r="C476" t="str">
            <v>9210340</v>
          </cell>
          <cell r="F476">
            <v>6</v>
          </cell>
        </row>
        <row r="477">
          <cell r="C477" t="str">
            <v>9210118</v>
          </cell>
          <cell r="F477">
            <v>15</v>
          </cell>
        </row>
        <row r="478">
          <cell r="C478" t="str">
            <v>9210341</v>
          </cell>
          <cell r="F478">
            <v>20</v>
          </cell>
        </row>
        <row r="479">
          <cell r="C479" t="str">
            <v>9210164</v>
          </cell>
          <cell r="F479">
            <v>60</v>
          </cell>
        </row>
        <row r="480">
          <cell r="C480" t="str">
            <v>9210328</v>
          </cell>
          <cell r="F480">
            <v>6</v>
          </cell>
        </row>
        <row r="481">
          <cell r="C481" t="str">
            <v>9210347</v>
          </cell>
          <cell r="F481">
            <v>7</v>
          </cell>
        </row>
        <row r="482">
          <cell r="C482" t="str">
            <v>9210348</v>
          </cell>
          <cell r="F482">
            <v>2</v>
          </cell>
        </row>
        <row r="483">
          <cell r="C483" t="str">
            <v>9210349</v>
          </cell>
          <cell r="F483">
            <v>1</v>
          </cell>
        </row>
        <row r="484">
          <cell r="C484" t="str">
            <v>3210350</v>
          </cell>
          <cell r="F484">
            <v>15</v>
          </cell>
        </row>
        <row r="485">
          <cell r="C485" t="str">
            <v>9210350</v>
          </cell>
          <cell r="F485">
            <v>10</v>
          </cell>
        </row>
        <row r="486">
          <cell r="C486" t="str">
            <v>9210351</v>
          </cell>
          <cell r="F486">
            <v>140</v>
          </cell>
        </row>
        <row r="487">
          <cell r="C487" t="str">
            <v>9210352</v>
          </cell>
          <cell r="F487">
            <v>20</v>
          </cell>
        </row>
        <row r="488">
          <cell r="C488" t="str">
            <v>9210353</v>
          </cell>
          <cell r="F488">
            <v>150</v>
          </cell>
        </row>
        <row r="489">
          <cell r="C489" t="str">
            <v>9210354</v>
          </cell>
          <cell r="F489">
            <v>1000</v>
          </cell>
        </row>
        <row r="490">
          <cell r="C490" t="str">
            <v>9210355</v>
          </cell>
          <cell r="F490">
            <v>450</v>
          </cell>
        </row>
        <row r="491">
          <cell r="C491" t="str">
            <v>9202731</v>
          </cell>
          <cell r="F491">
            <v>32</v>
          </cell>
        </row>
        <row r="492">
          <cell r="C492" t="str">
            <v>9203056</v>
          </cell>
          <cell r="F492">
            <v>48</v>
          </cell>
        </row>
      </sheetData>
      <sheetData sheetId="14">
        <row r="14">
          <cell r="B14" t="str">
            <v>9201001</v>
          </cell>
          <cell r="G14">
            <v>14164</v>
          </cell>
        </row>
        <row r="15">
          <cell r="B15" t="str">
            <v>9201002</v>
          </cell>
          <cell r="G15">
            <v>3206</v>
          </cell>
        </row>
        <row r="16">
          <cell r="B16" t="str">
            <v>9201003</v>
          </cell>
          <cell r="G16">
            <v>234000</v>
          </cell>
        </row>
        <row r="17">
          <cell r="B17" t="str">
            <v>9201014</v>
          </cell>
          <cell r="G17">
            <v>90381</v>
          </cell>
        </row>
        <row r="18">
          <cell r="B18" t="str">
            <v>9201015</v>
          </cell>
          <cell r="G18">
            <v>59102</v>
          </cell>
        </row>
        <row r="19">
          <cell r="B19" t="str">
            <v>9201601</v>
          </cell>
          <cell r="G19">
            <v>1470</v>
          </cell>
        </row>
        <row r="20">
          <cell r="B20" t="str">
            <v>9202121</v>
          </cell>
          <cell r="G20">
            <v>23</v>
          </cell>
        </row>
        <row r="21">
          <cell r="B21" t="str">
            <v>9203011</v>
          </cell>
          <cell r="G21">
            <v>78000</v>
          </cell>
        </row>
        <row r="22">
          <cell r="B22" t="str">
            <v>9203021</v>
          </cell>
          <cell r="G22">
            <v>8200</v>
          </cell>
        </row>
        <row r="23">
          <cell r="B23" t="str">
            <v>9203024</v>
          </cell>
          <cell r="G23">
            <v>6416</v>
          </cell>
        </row>
        <row r="24">
          <cell r="B24" t="str">
            <v>9203025</v>
          </cell>
          <cell r="G24">
            <v>2031</v>
          </cell>
        </row>
        <row r="25">
          <cell r="B25" t="str">
            <v>9203032</v>
          </cell>
          <cell r="G25">
            <v>5107</v>
          </cell>
        </row>
        <row r="26">
          <cell r="B26" t="str">
            <v>9203033</v>
          </cell>
          <cell r="G26">
            <v>9</v>
          </cell>
        </row>
        <row r="27">
          <cell r="B27" t="str">
            <v>9203041</v>
          </cell>
          <cell r="G27">
            <v>399</v>
          </cell>
        </row>
        <row r="28">
          <cell r="B28" t="str">
            <v>9203050</v>
          </cell>
          <cell r="G28">
            <v>7660</v>
          </cell>
        </row>
        <row r="29">
          <cell r="B29" t="str">
            <v>9205007</v>
          </cell>
          <cell r="G29">
            <v>339925</v>
          </cell>
        </row>
        <row r="30">
          <cell r="B30" t="str">
            <v>9205901</v>
          </cell>
          <cell r="G30">
            <v>590</v>
          </cell>
        </row>
        <row r="31">
          <cell r="B31" t="str">
            <v>9205903</v>
          </cell>
          <cell r="G31">
            <v>1490</v>
          </cell>
        </row>
        <row r="32">
          <cell r="B32" t="str">
            <v>9205904</v>
          </cell>
          <cell r="G32">
            <v>1660</v>
          </cell>
        </row>
        <row r="33">
          <cell r="B33" t="str">
            <v>9205906</v>
          </cell>
          <cell r="G33">
            <v>500</v>
          </cell>
        </row>
        <row r="34">
          <cell r="B34" t="str">
            <v>9205911</v>
          </cell>
          <cell r="G34">
            <v>20152</v>
          </cell>
        </row>
        <row r="35">
          <cell r="B35" t="str">
            <v>9205916</v>
          </cell>
          <cell r="G35">
            <v>95</v>
          </cell>
        </row>
        <row r="36">
          <cell r="B36" t="str">
            <v>9206003</v>
          </cell>
          <cell r="G36">
            <v>15430</v>
          </cell>
        </row>
        <row r="37">
          <cell r="B37" t="str">
            <v>9206005</v>
          </cell>
          <cell r="G37">
            <v>693</v>
          </cell>
        </row>
        <row r="39">
          <cell r="B39" t="str">
            <v>9205953</v>
          </cell>
          <cell r="G39">
            <v>1600</v>
          </cell>
        </row>
        <row r="40">
          <cell r="B40" t="str">
            <v>9205954</v>
          </cell>
          <cell r="G40">
            <v>3600</v>
          </cell>
        </row>
        <row r="41">
          <cell r="B41" t="str">
            <v>9208014</v>
          </cell>
          <cell r="G41">
            <v>5876</v>
          </cell>
        </row>
        <row r="42">
          <cell r="B42" t="str">
            <v>9209017</v>
          </cell>
          <cell r="G42">
            <v>200</v>
          </cell>
        </row>
        <row r="44">
          <cell r="B44" t="str">
            <v>9201101</v>
          </cell>
          <cell r="G44">
            <v>218305</v>
          </cell>
        </row>
        <row r="45">
          <cell r="B45" t="str">
            <v>9203052</v>
          </cell>
          <cell r="G45">
            <v>1950</v>
          </cell>
        </row>
        <row r="46">
          <cell r="B46" t="str">
            <v>9205926</v>
          </cell>
          <cell r="G46">
            <v>1955</v>
          </cell>
        </row>
        <row r="47">
          <cell r="B47" t="str">
            <v>9205928</v>
          </cell>
          <cell r="G47">
            <v>580</v>
          </cell>
        </row>
        <row r="48">
          <cell r="B48" t="str">
            <v>9205930</v>
          </cell>
          <cell r="G48">
            <v>35275</v>
          </cell>
        </row>
        <row r="49">
          <cell r="B49" t="str">
            <v>9205931</v>
          </cell>
          <cell r="G49">
            <v>1168</v>
          </cell>
        </row>
        <row r="50">
          <cell r="B50" t="str">
            <v>9205932</v>
          </cell>
          <cell r="G50">
            <v>824</v>
          </cell>
        </row>
        <row r="52">
          <cell r="B52" t="str">
            <v>9201501</v>
          </cell>
          <cell r="G52">
            <v>58940</v>
          </cell>
        </row>
        <row r="53">
          <cell r="B53" t="str">
            <v>9201502</v>
          </cell>
          <cell r="G53">
            <v>11638</v>
          </cell>
        </row>
        <row r="54">
          <cell r="B54" t="str">
            <v>9201503</v>
          </cell>
          <cell r="G54">
            <v>7334</v>
          </cell>
        </row>
        <row r="55">
          <cell r="B55" t="str">
            <v>9201531</v>
          </cell>
          <cell r="G55">
            <v>200</v>
          </cell>
        </row>
        <row r="56">
          <cell r="B56" t="str">
            <v>9205944</v>
          </cell>
          <cell r="G56">
            <v>1800</v>
          </cell>
        </row>
        <row r="57">
          <cell r="B57" t="str">
            <v>9205946</v>
          </cell>
          <cell r="G57">
            <v>8400</v>
          </cell>
        </row>
        <row r="58">
          <cell r="B58" t="str">
            <v>9205951</v>
          </cell>
          <cell r="G58">
            <v>550</v>
          </cell>
        </row>
        <row r="60">
          <cell r="B60" t="str">
            <v>9201733</v>
          </cell>
          <cell r="G60">
            <v>8013</v>
          </cell>
        </row>
        <row r="61">
          <cell r="B61" t="str">
            <v>9201734</v>
          </cell>
          <cell r="G61">
            <v>5600</v>
          </cell>
        </row>
        <row r="62">
          <cell r="B62" t="str">
            <v>9205934</v>
          </cell>
          <cell r="G62">
            <v>2100</v>
          </cell>
        </row>
        <row r="63">
          <cell r="B63" t="str">
            <v>9205938</v>
          </cell>
          <cell r="G63">
            <v>5490</v>
          </cell>
        </row>
        <row r="64">
          <cell r="B64" t="str">
            <v>9208024</v>
          </cell>
          <cell r="G64">
            <v>1000</v>
          </cell>
        </row>
        <row r="65">
          <cell r="B65" t="str">
            <v>9209961</v>
          </cell>
          <cell r="G65">
            <v>1035</v>
          </cell>
        </row>
        <row r="66">
          <cell r="B66" t="str">
            <v>9209962</v>
          </cell>
          <cell r="G66">
            <v>23655</v>
          </cell>
        </row>
        <row r="67">
          <cell r="B67" t="str">
            <v>9210007</v>
          </cell>
          <cell r="G67">
            <v>27206</v>
          </cell>
        </row>
        <row r="68">
          <cell r="B68" t="str">
            <v>9210065</v>
          </cell>
          <cell r="G68">
            <v>210</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Data"/>
      <sheetName val="USD"/>
      <sheetName val="GJ"/>
      <sheetName val="GJ-test"/>
      <sheetName val="TB"/>
      <sheetName val="InterCo"/>
      <sheetName val="Assets"/>
      <sheetName val="Interest"/>
      <sheetName val="B"/>
    </sheetNames>
    <sheetDataSet>
      <sheetData sheetId="0">
        <row r="3">
          <cell r="A3" t="str">
            <v>General</v>
          </cell>
          <cell r="B3" t="str">
            <v>CAML (UK)</v>
          </cell>
        </row>
        <row r="4">
          <cell r="B4" t="str">
            <v>SK (KZ)</v>
          </cell>
        </row>
        <row r="5">
          <cell r="B5" t="str">
            <v>NCML</v>
          </cell>
        </row>
        <row r="6">
          <cell r="B6" t="str">
            <v>MRL</v>
          </cell>
        </row>
        <row r="7">
          <cell r="B7" t="str">
            <v>ZMUL</v>
          </cell>
        </row>
        <row r="8">
          <cell r="B8" t="str">
            <v>MSML</v>
          </cell>
        </row>
        <row r="9">
          <cell r="B9" t="str">
            <v>BRL</v>
          </cell>
        </row>
      </sheetData>
      <sheetData sheetId="1"/>
      <sheetData sheetId="2"/>
      <sheetData sheetId="3"/>
      <sheetData sheetId="4">
        <row r="3">
          <cell r="A3">
            <v>101000</v>
          </cell>
        </row>
      </sheetData>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XLB_WorkbookFile"/>
      <sheetName val="Analysis Pivot"/>
      <sheetName val="Book Asset Register"/>
      <sheetName val="16520"/>
      <sheetName val="16550"/>
      <sheetName val="16560"/>
      <sheetName val="16570"/>
      <sheetName val="Tax Asset Register"/>
      <sheetName val="Book Summary"/>
    </sheetNames>
    <sheetDataSet>
      <sheetData sheetId="0"/>
      <sheetData sheetId="1"/>
      <sheetData sheetId="2">
        <row r="3606">
          <cell r="H3606">
            <v>38383</v>
          </cell>
        </row>
        <row r="3607">
          <cell r="H3607">
            <v>38411</v>
          </cell>
        </row>
        <row r="3608">
          <cell r="H3608">
            <v>38442</v>
          </cell>
        </row>
        <row r="3609">
          <cell r="H3609">
            <v>38472</v>
          </cell>
        </row>
        <row r="3610">
          <cell r="H3610">
            <v>38503</v>
          </cell>
        </row>
        <row r="3611">
          <cell r="H3611">
            <v>38533</v>
          </cell>
        </row>
        <row r="3612">
          <cell r="H3612">
            <v>38564</v>
          </cell>
        </row>
        <row r="3613">
          <cell r="H3613">
            <v>38595</v>
          </cell>
        </row>
        <row r="3614">
          <cell r="H3614">
            <v>38625</v>
          </cell>
        </row>
        <row r="3615">
          <cell r="H3615">
            <v>38656</v>
          </cell>
        </row>
        <row r="3616">
          <cell r="H3616">
            <v>38686</v>
          </cell>
        </row>
        <row r="3617">
          <cell r="H3617">
            <v>38717</v>
          </cell>
        </row>
        <row r="3621">
          <cell r="H3621" t="str">
            <v>Motor Vehicle</v>
          </cell>
        </row>
        <row r="3622">
          <cell r="H3622" t="str">
            <v>Office Furniture</v>
          </cell>
        </row>
        <row r="3623">
          <cell r="H3623" t="str">
            <v>Kitchen Equipment</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Data"/>
      <sheetName val="USD"/>
      <sheetName val="GJ"/>
      <sheetName val="GJ-test"/>
      <sheetName val="TB"/>
      <sheetName val="InterCo"/>
      <sheetName val="Assets"/>
      <sheetName val="Interest"/>
      <sheetName val="B"/>
    </sheetNames>
    <sheetDataSet>
      <sheetData sheetId="0">
        <row r="3">
          <cell r="A3" t="str">
            <v>General</v>
          </cell>
          <cell r="B3" t="str">
            <v>CAML (UK)</v>
          </cell>
          <cell r="C3" t="str">
            <v>Handgait</v>
          </cell>
          <cell r="D3" t="str">
            <v>3991X</v>
          </cell>
          <cell r="E3" t="str">
            <v>Deductible</v>
          </cell>
          <cell r="F3" t="str">
            <v>Exploration</v>
          </cell>
          <cell r="G3" t="str">
            <v>0101--Бэлтгэл ажил-Төлөвлөгөө зохиох</v>
          </cell>
        </row>
        <row r="4">
          <cell r="A4" t="str">
            <v>IC-Finance</v>
          </cell>
          <cell r="B4" t="str">
            <v>SK (KZ)</v>
          </cell>
          <cell r="C4" t="str">
            <v>Tarbagatai</v>
          </cell>
          <cell r="D4" t="str">
            <v>11630X</v>
          </cell>
          <cell r="E4" t="str">
            <v>Non-deductible</v>
          </cell>
          <cell r="F4" t="str">
            <v>Gen.Operations</v>
          </cell>
          <cell r="G4" t="str">
            <v>0102--Бэлтгэл ажил-геолог хайгуулын ажил зохион байгуулах</v>
          </cell>
        </row>
        <row r="5">
          <cell r="A5" t="str">
            <v>IC-Other</v>
          </cell>
          <cell r="B5" t="str">
            <v>NCML</v>
          </cell>
          <cell r="C5" t="str">
            <v>Ereen</v>
          </cell>
          <cell r="D5" t="str">
            <v>3441X</v>
          </cell>
          <cell r="F5" t="str">
            <v>Mancamp</v>
          </cell>
          <cell r="G5" t="str">
            <v>0103--Бэлтгэл ажил-Геологи хайгуулын ажил төсөв хийх</v>
          </cell>
        </row>
        <row r="6">
          <cell r="A6" t="str">
            <v>Payroll</v>
          </cell>
          <cell r="B6" t="str">
            <v>MRL</v>
          </cell>
          <cell r="C6" t="str">
            <v>Asgat</v>
          </cell>
          <cell r="D6" t="str">
            <v>12424X</v>
          </cell>
          <cell r="F6" t="str">
            <v>G&amp;A-F&amp;C</v>
          </cell>
          <cell r="G6" t="str">
            <v>0104--Бэлтгэл ажил-Агаарын гэрэл зургийн тайлал</v>
          </cell>
        </row>
        <row r="7">
          <cell r="A7" t="str">
            <v>M-Closing</v>
          </cell>
          <cell r="B7" t="str">
            <v>ZMUL</v>
          </cell>
          <cell r="C7" t="str">
            <v>Tsuuts-Nuruu</v>
          </cell>
          <cell r="D7" t="str">
            <v>8697X</v>
          </cell>
          <cell r="F7" t="str">
            <v>G&amp;A-HRM</v>
          </cell>
          <cell r="G7" t="str">
            <v>0105--Бэлтгэл ажил-Сансрын зургийн боловсруулалт</v>
          </cell>
        </row>
        <row r="8">
          <cell r="A8" t="str">
            <v>Y-Closing</v>
          </cell>
          <cell r="B8" t="str">
            <v>MSML</v>
          </cell>
          <cell r="C8" t="str">
            <v>Alag-Bayan</v>
          </cell>
          <cell r="D8" t="str">
            <v>4265A</v>
          </cell>
          <cell r="F8" t="str">
            <v>G&amp;A-Legal</v>
          </cell>
          <cell r="G8" t="str">
            <v>0106--Бэлтгэл ажил-Геологийн төв фондоос материал цуглуулах</v>
          </cell>
        </row>
        <row r="9">
          <cell r="A9" t="str">
            <v>Adjustments</v>
          </cell>
          <cell r="B9" t="str">
            <v>BRL</v>
          </cell>
          <cell r="D9" t="str">
            <v>2616A</v>
          </cell>
          <cell r="F9" t="str">
            <v>G&amp;A-Other</v>
          </cell>
          <cell r="G9" t="str">
            <v>0107--Бэлтгэл ажил-Составление геологоструктурних карт районй по данним дешифрирования</v>
          </cell>
        </row>
        <row r="10">
          <cell r="A10" t="str">
            <v>Cash/Bank</v>
          </cell>
          <cell r="D10" t="str">
            <v>12761X</v>
          </cell>
          <cell r="F10" t="str">
            <v>BizDevelop</v>
          </cell>
          <cell r="G10" t="str">
            <v>0201--Талбайн зураглал-Геологическая съемка района 1:25000-1:50000</v>
          </cell>
        </row>
        <row r="11">
          <cell r="A11" t="str">
            <v>Purchasing</v>
          </cell>
          <cell r="D11" t="str">
            <v>3226X</v>
          </cell>
          <cell r="G11" t="str">
            <v>0202--Талбайн зураглал-Нарийвчилсан талбайн зураглал</v>
          </cell>
        </row>
        <row r="12">
          <cell r="A12" t="str">
            <v>Exploration</v>
          </cell>
          <cell r="G12" t="str">
            <v>0203--Талбайн зураглал-Хүдрийн бүсийн/биетийн геологийн зураг 1:500-1:5000</v>
          </cell>
        </row>
        <row r="13">
          <cell r="G13" t="str">
            <v>0301--Эрлийн маршрут-Танилцах маршрут</v>
          </cell>
        </row>
        <row r="14">
          <cell r="G14" t="str">
            <v>0302--Эрлийн маршрут-Ерөнхий эрлийн маршрут</v>
          </cell>
        </row>
        <row r="15">
          <cell r="G15" t="str">
            <v>0303--Эрлийн маршрут-Нарийвчилсан эрлийн маршрут</v>
          </cell>
        </row>
        <row r="16">
          <cell r="G16" t="str">
            <v>0304--Эрлийн маршрут-Шалгалтын маршрут</v>
          </cell>
        </row>
        <row r="17">
          <cell r="G17" t="str">
            <v>0401--Талбайн сорьцлолт-Урсгал сарнилын дээж</v>
          </cell>
        </row>
        <row r="18">
          <cell r="G18" t="str">
            <v>0402--Талбайн сорьцлолт-Геохими: Хөрсний геохими</v>
          </cell>
        </row>
        <row r="19">
          <cell r="G19" t="str">
            <v xml:space="preserve">0403--Талбайн сорьцлолт-Анхдагч геохими </v>
          </cell>
        </row>
        <row r="20">
          <cell r="G20" t="str">
            <v>0404--Талбайн сорьцлолт-Шлихийн дээж</v>
          </cell>
        </row>
        <row r="21">
          <cell r="G21" t="str">
            <v>0501--Геофизикийн ажил-Цахилгаан хайгуул</v>
          </cell>
        </row>
        <row r="22">
          <cell r="G22" t="str">
            <v>0502--Геофизикийн ажил-ЕП</v>
          </cell>
        </row>
        <row r="23">
          <cell r="G23" t="str">
            <v>0503--Геофизикийн ажил-Магнитотеллурическое профилированные</v>
          </cell>
        </row>
        <row r="24">
          <cell r="G24" t="str">
            <v>0504--Геофизикийн ажил-Вызванный поляризации</v>
          </cell>
        </row>
        <row r="25">
          <cell r="G25" t="str">
            <v>0505--Геофизикийн ажил-ВЭЗ</v>
          </cell>
        </row>
        <row r="26">
          <cell r="G26" t="str">
            <v>0506--Геофизикийн ажил-ВЭЗ-ВП</v>
          </cell>
        </row>
        <row r="27">
          <cell r="G27" t="str">
            <v>0507--Геофизикийн ажил-Терморазведка</v>
          </cell>
        </row>
        <row r="28">
          <cell r="G28" t="str">
            <v>0508--Геофизикийн ажил-Соронзон хайгуул</v>
          </cell>
        </row>
        <row r="29">
          <cell r="G29" t="str">
            <v>0509--Геофизикийн ажил-Агаарын соронзон хайгуул</v>
          </cell>
        </row>
        <row r="30">
          <cell r="G30" t="str">
            <v>0510--Геофизикийн ажил-Каротажийн судалгаа</v>
          </cell>
        </row>
        <row r="31">
          <cell r="G31" t="str">
            <v>0511--Геофизикийн ажил-Нейтроно-активационный каротаж</v>
          </cell>
        </row>
        <row r="32">
          <cell r="G32" t="str">
            <v>0512--Геофизикийн ажил-Гамма-каротаж</v>
          </cell>
        </row>
        <row r="33">
          <cell r="G33" t="str">
            <v>0513--Геофизикийн ажил-Гамма-гамма-каротаж</v>
          </cell>
        </row>
        <row r="34">
          <cell r="G34" t="str">
            <v xml:space="preserve">0514--Геофизикийн ажил-гамма спектрийн зураглал </v>
          </cell>
        </row>
        <row r="35">
          <cell r="G35" t="str">
            <v>0515--Геофизикийн ажил-Гравиметрийн хайгуул</v>
          </cell>
        </row>
        <row r="36">
          <cell r="G36" t="str">
            <v>0516--Геофизикийн ажил-Сейсмохайгуул</v>
          </cell>
        </row>
        <row r="37">
          <cell r="G37" t="str">
            <v>0517--Геофизикийн ажил-Радиометрийн судалгаа</v>
          </cell>
        </row>
        <row r="38">
          <cell r="G38" t="str">
            <v>0518--Геофизикийн ажил-Геофизикийн нэмэлт тайлалт</v>
          </cell>
        </row>
        <row r="39">
          <cell r="G39" t="str">
            <v>0601--Гидрогеологийн судалгаа ажиглалт-Талбайн судалгаа</v>
          </cell>
        </row>
        <row r="40">
          <cell r="G40" t="str">
            <v>0602--Гидрогеологийн судалгаа ажиглалт-Ордын судалгаа</v>
          </cell>
        </row>
        <row r="41">
          <cell r="G41" t="str">
            <v>0603--Гидрогеологийн судалгаа ажиглалт-усны дээж авах</v>
          </cell>
        </row>
        <row r="42">
          <cell r="G42" t="str">
            <v>0604--Гидрогеологийн судалгаа ажиглалт-шинжилгээ</v>
          </cell>
        </row>
        <row r="43">
          <cell r="G43" t="str">
            <v>0605--Гидрогеологийн судалгаа ажиглалт-Гидрогеологийн өрөмдлөг</v>
          </cell>
        </row>
        <row r="44">
          <cell r="G44" t="str">
            <v>0606--Гидрогеологийн судалгаа ажиглалт-цооногийн шавхалт</v>
          </cell>
        </row>
        <row r="45">
          <cell r="G45" t="str">
            <v>0607--Гидрогеологийн судалгаа ажиглалт-усны ажиглалт</v>
          </cell>
        </row>
        <row r="46">
          <cell r="G46" t="str">
            <v>0701--Уулын ажил:-суваг малталт</v>
          </cell>
        </row>
        <row r="47">
          <cell r="G47" t="str">
            <v>0702--Уулын ажил:-Проходка канав механизированим</v>
          </cell>
        </row>
        <row r="48">
          <cell r="G48" t="str">
            <v>0703--Уулын ажил:-Проходка канав буровзрыванным способом</v>
          </cell>
        </row>
        <row r="49">
          <cell r="G49" t="str">
            <v>0704--Уулын ажил:-шурф нэвтрэлт(шороон ордын хайгуул)</v>
          </cell>
        </row>
        <row r="50">
          <cell r="G50" t="str">
            <v>0705--Уулын ажил:-шурф нэвтрэлт(үндсэн чулуулагт)</v>
          </cell>
        </row>
        <row r="51">
          <cell r="G51" t="str">
            <v>0706--Уулын ажил:-штольня нэвтрэлт</v>
          </cell>
        </row>
        <row r="52">
          <cell r="G52" t="str">
            <v>0707--Уулын ажил:-копуш малталт</v>
          </cell>
        </row>
        <row r="53">
          <cell r="G53" t="str">
            <v>0708--Уулын ажил:-шахт</v>
          </cell>
        </row>
        <row r="54">
          <cell r="G54" t="str">
            <v>0709--Уулын ажил:-квершлаг</v>
          </cell>
        </row>
        <row r="55">
          <cell r="G55" t="str">
            <v>0710--Уулын ажил:-гезенк</v>
          </cell>
        </row>
        <row r="56">
          <cell r="G56" t="str">
            <v>0711--Уулын ажил:-карьер (хайгуул олборлолтын)</v>
          </cell>
        </row>
        <row r="57">
          <cell r="G57" t="str">
            <v>0712--Уулын ажил:-Уулын ажлын булалт</v>
          </cell>
        </row>
        <row r="58">
          <cell r="G58" t="str">
            <v>0801--Өрөмдлөг:-Монтажная работа</v>
          </cell>
        </row>
        <row r="59">
          <cell r="G59" t="str">
            <v>0802--Өрөмдлөг:-өрмийн талбай засах</v>
          </cell>
        </row>
        <row r="60">
          <cell r="G60" t="str">
            <v>0803--Өрөмдлөг:-зам засах</v>
          </cell>
        </row>
        <row r="61">
          <cell r="G61" t="str">
            <v>0804--Өрөмдлөг:-Транспортировка буровых станков</v>
          </cell>
        </row>
        <row r="62">
          <cell r="G62" t="str">
            <v>0805--Өрөмдлөг:-Механические вращательное бурение</v>
          </cell>
        </row>
        <row r="63">
          <cell r="G63" t="str">
            <v>0806--Өрөмдлөг:-Ударно вращательное бурение</v>
          </cell>
        </row>
        <row r="64">
          <cell r="G64" t="str">
            <v>0807--Өрөмдлөг:-Ударно-механическое бурение</v>
          </cell>
        </row>
        <row r="65">
          <cell r="G65" t="str">
            <v>0808--Өрөмдлөг:-Выбрационние бурение</v>
          </cell>
        </row>
        <row r="66">
          <cell r="G66" t="str">
            <v>0809--Өрөмдлөг:-Бурение шнеками</v>
          </cell>
        </row>
        <row r="67">
          <cell r="G67" t="str">
            <v xml:space="preserve">0810--Өрөмдлөг:-Ударно-канаткое бурение </v>
          </cell>
        </row>
        <row r="68">
          <cell r="G68" t="str">
            <v>0811--Өрөмдлөг:-Демонтаж буровых скважина</v>
          </cell>
        </row>
        <row r="69">
          <cell r="G69" t="str">
            <v>0812--Өрөмдлөг:-баганат</v>
          </cell>
        </row>
        <row r="70">
          <cell r="G70" t="str">
            <v>0813--Өрөмдлөг:-PQ диаметрээр</v>
          </cell>
        </row>
        <row r="71">
          <cell r="G71" t="str">
            <v>0814--Өрөмдлөг:-HQ диаметрээр</v>
          </cell>
        </row>
        <row r="72">
          <cell r="G72" t="str">
            <v>0815--Өрөмдлөг:-NQ диаметрээр</v>
          </cell>
        </row>
        <row r="73">
          <cell r="G73" t="str">
            <v>0816--Өрөмдлөг:-BQ диаметрээр</v>
          </cell>
        </row>
        <row r="74">
          <cell r="G74" t="str">
            <v>0817--Өрөмдлөг:-цохилтот</v>
          </cell>
        </row>
        <row r="75">
          <cell r="G75" t="str">
            <v>0818--Өрөмдлөг:-8”</v>
          </cell>
        </row>
        <row r="76">
          <cell r="G76" t="str">
            <v>0819--Өрөмдлөг:-6”</v>
          </cell>
        </row>
        <row r="77">
          <cell r="G77" t="str">
            <v>0820--Өрөмдлөг:-УРБ өрөмдлөг</v>
          </cell>
        </row>
        <row r="78">
          <cell r="G78" t="str">
            <v xml:space="preserve">0821--Өрөмдлөг:-эргэлтэт цохилтот </v>
          </cell>
        </row>
        <row r="79">
          <cell r="G79" t="str">
            <v>0822--Өрөмдлөг:-инклинометрийн хэмжилт</v>
          </cell>
        </row>
        <row r="80">
          <cell r="G80" t="str">
            <v>0823--Өрөмдлөг:-каирнометр</v>
          </cell>
        </row>
        <row r="81">
          <cell r="G81" t="str">
            <v>0824--Өрөмдлөг:-Бэлтгэл ажил</v>
          </cell>
        </row>
        <row r="82">
          <cell r="G82" t="str">
            <v>0825--Өрөмдлөг:-Өрмийн анги зохион байгуулалт</v>
          </cell>
        </row>
        <row r="83">
          <cell r="G83" t="str">
            <v>0826--Өрөмдлөг:-Өрмийн анги татан буулгалт</v>
          </cell>
        </row>
        <row r="84">
          <cell r="G84" t="str">
            <v>0901--Сорьцлолт-Штуфын</v>
          </cell>
        </row>
        <row r="85">
          <cell r="G85" t="str">
            <v>0902--Сорьцлолт-Цэглэн</v>
          </cell>
        </row>
        <row r="86">
          <cell r="G86" t="str">
            <v>0903--Сорьцлолт-Протолочекийн дээж</v>
          </cell>
        </row>
        <row r="87">
          <cell r="G87" t="str">
            <v>0904--Сорьцлолт-Керний</v>
          </cell>
        </row>
        <row r="88">
          <cell r="G88" t="str">
            <v>0905--Сорьцлолт-Ховилон</v>
          </cell>
        </row>
        <row r="89">
          <cell r="G89" t="str">
            <v>0906--Сорьцлолт-хусах</v>
          </cell>
        </row>
        <row r="90">
          <cell r="G90" t="str">
            <v>0907--Сорьцлолт-шлам</v>
          </cell>
        </row>
        <row r="91">
          <cell r="G91" t="str">
            <v>0908--Сорьцлолт-бөөний</v>
          </cell>
        </row>
        <row r="92">
          <cell r="G92" t="str">
            <v>0909--Сорьцлолт-Монолитын дээж</v>
          </cell>
        </row>
        <row r="93">
          <cell r="G93" t="str">
            <v>0910--Сорьцлолт-технологийн</v>
          </cell>
        </row>
        <row r="94">
          <cell r="G94" t="str">
            <v xml:space="preserve">0911--Сорьцлолт-Люминесцентные опробование </v>
          </cell>
        </row>
        <row r="95">
          <cell r="G95" t="str">
            <v>0912--Сорьцлолт-Шлиховые опробование</v>
          </cell>
        </row>
        <row r="96">
          <cell r="G96" t="str">
            <v>0913--Сорьцлолт-Шпуровые опробование</v>
          </cell>
        </row>
        <row r="97">
          <cell r="G97" t="str">
            <v>0914--Сорьцлолт-Оптико-минералогическая опробование</v>
          </cell>
        </row>
        <row r="98">
          <cell r="G98" t="str">
            <v>0915--Сорьцлолт-Геофизические опробование</v>
          </cell>
        </row>
        <row r="99">
          <cell r="G99" t="str">
            <v>1001--Хээрийн суурин боловсруулалт-анги зохион байгуулалт</v>
          </cell>
        </row>
        <row r="100">
          <cell r="G100" t="str">
            <v>1002--Хээрийн суурин боловсруулалт-анги татан буулгалт</v>
          </cell>
        </row>
        <row r="101">
          <cell r="G101" t="str">
            <v>1101--Дээжийг бэлтгэх-дээж бутлах</v>
          </cell>
        </row>
        <row r="102">
          <cell r="G102" t="str">
            <v>1102--Дээжийг бэлтгэх-дунд бутлуур</v>
          </cell>
        </row>
        <row r="103">
          <cell r="G103" t="str">
            <v>1103--Дээжийг бэлтгэх-жижиг бутлуур</v>
          </cell>
        </row>
        <row r="104">
          <cell r="G104" t="str">
            <v>1104--Дээжийг бэлтгэх-нарийн бутлуур</v>
          </cell>
        </row>
        <row r="105">
          <cell r="G105" t="str">
            <v>1105--Дээжийг бэлтгэх-дээж хураангуйлах</v>
          </cell>
        </row>
        <row r="106">
          <cell r="G106" t="str">
            <v>1106--Дээжийг бэлтгэх-Кратное</v>
          </cell>
        </row>
        <row r="107">
          <cell r="G107" t="str">
            <v>1107--Дээжийг бэлтгэх-Сокращение</v>
          </cell>
        </row>
        <row r="108">
          <cell r="G108" t="str">
            <v>1108--Дээжийг бэлтгэх-Телобковим делителом</v>
          </cell>
        </row>
        <row r="109">
          <cell r="G109" t="str">
            <v>1109--Дээжийг бэлтгэх-Сушка шлихових проб</v>
          </cell>
        </row>
        <row r="110">
          <cell r="G110" t="str">
            <v>1110--Дээжийг бэлтгэх-Рассейвание шлихових проб до 1мм</v>
          </cell>
        </row>
        <row r="111">
          <cell r="G111" t="str">
            <v>1111--Дээжийг бэлтгэх-Рассейвание металлометрических проб до 1.0мм</v>
          </cell>
        </row>
        <row r="112">
          <cell r="G112" t="str">
            <v>1201--Лабораторийн ажил-Хими</v>
          </cell>
        </row>
        <row r="113">
          <cell r="G113" t="str">
            <v>1201--Лабораторийн ажил-Спектр</v>
          </cell>
        </row>
        <row r="114">
          <cell r="G114" t="str">
            <v xml:space="preserve">1201--Лабораторийн ажил-Пробирний </v>
          </cell>
        </row>
        <row r="115">
          <cell r="G115" t="str">
            <v>1201--Лабораторийн ажил-Минералогический</v>
          </cell>
        </row>
        <row r="116">
          <cell r="G116" t="str">
            <v>1201--Лабораторийн ажил-Петрографические</v>
          </cell>
        </row>
        <row r="117">
          <cell r="G117" t="str">
            <v>1201--Лабораторийн ажил-Нүүрсхимийн</v>
          </cell>
        </row>
        <row r="118">
          <cell r="G118" t="str">
            <v>1201--Лабораторийн ажил-ICP</v>
          </cell>
        </row>
        <row r="119">
          <cell r="G119" t="str">
            <v>1201--Лабораторийн ажил-AAS</v>
          </cell>
        </row>
        <row r="120">
          <cell r="G120" t="str">
            <v>1201--Лабораторийн ажил-FIRE ASSAY</v>
          </cell>
        </row>
        <row r="121">
          <cell r="G121" t="str">
            <v>1201--Лабораторийн ажил-Хагас үйлдвэрлэлийн туршилт</v>
          </cell>
        </row>
        <row r="122">
          <cell r="G122" t="str">
            <v>1201--Лабораторийн ажил-Буталгаа</v>
          </cell>
        </row>
        <row r="123">
          <cell r="G123" t="str">
            <v>1201--Лабораторийн ажил-Шлиф аншлифийн судалгаа</v>
          </cell>
        </row>
        <row r="124">
          <cell r="G124" t="str">
            <v>1201--Лабораторийн ажил-Шлиф бэлтгэх</v>
          </cell>
        </row>
        <row r="125">
          <cell r="G125" t="str">
            <v>1201--Лабораторийн ажил-Аншлиф бэлтгэх</v>
          </cell>
        </row>
        <row r="126">
          <cell r="G126" t="str">
            <v>1201--Лабораторийн ажил-Шлиф харах</v>
          </cell>
        </row>
        <row r="127">
          <cell r="G127" t="str">
            <v>1201--Лабораторийн ажил-Аншлиф харах</v>
          </cell>
        </row>
        <row r="128">
          <cell r="G128" t="str">
            <v>1201--Лабораторийн ажил-Изучение физико-механические своиство</v>
          </cell>
        </row>
        <row r="129">
          <cell r="G129" t="str">
            <v>1201--Лабораторийн ажил-Лабораторние технологическое исследование</v>
          </cell>
        </row>
        <row r="130">
          <cell r="G130" t="str">
            <v xml:space="preserve">1201--Лабораторийн ажил-Промышленное </v>
          </cell>
        </row>
        <row r="131">
          <cell r="G131" t="str">
            <v xml:space="preserve">1201--Лабораторийн ажил-Полупромышленное </v>
          </cell>
        </row>
        <row r="132">
          <cell r="G132" t="str">
            <v>1201--Лабораторийн ажил-Изотопный анализ</v>
          </cell>
        </row>
        <row r="133">
          <cell r="G133" t="str">
            <v>1201--Лабораторийн ажил-Флюорационный анализ</v>
          </cell>
        </row>
        <row r="134">
          <cell r="G134" t="str">
            <v>1301--Тээвэр /хүн/:-Үйлдвэрлэлийн</v>
          </cell>
        </row>
        <row r="135">
          <cell r="G135" t="str">
            <v>1302--Тээвэр /хүн/:-Хүн тээвэр</v>
          </cell>
        </row>
        <row r="136">
          <cell r="G136" t="str">
            <v>1303--Тээвэр /хүн/:-Ачаа тээвэр</v>
          </cell>
        </row>
        <row r="137">
          <cell r="G137" t="str">
            <v>1401--Топогеодезийн ажил-Цооногийн холболт</v>
          </cell>
        </row>
        <row r="138">
          <cell r="G138" t="str">
            <v>1402--Топогеодезийн ажил-Привязка шурфов</v>
          </cell>
        </row>
        <row r="139">
          <cell r="G139" t="str">
            <v>1403--Топогеодезийн ажил-Привязка канав</v>
          </cell>
        </row>
        <row r="140">
          <cell r="G140" t="str">
            <v>1404--Топогеодезийн ажил-Подземние    маркшейдерская съемка</v>
          </cell>
        </row>
        <row r="141">
          <cell r="G141" t="str">
            <v>1405--Топогеодезийн ажил-Тулгуур шилжүүлэх</v>
          </cell>
        </row>
        <row r="142">
          <cell r="G142" t="str">
            <v>1406--Топогеодезийн ажил-Карьерийн зураглал</v>
          </cell>
        </row>
        <row r="143">
          <cell r="G143" t="str">
            <v>1407--Топогеодезийн ажил-Невелерийн зураглал</v>
          </cell>
        </row>
        <row r="144">
          <cell r="G144" t="str">
            <v>1408--Топогеодезийн ажил-Тахометрическия съемка</v>
          </cell>
        </row>
        <row r="145">
          <cell r="G145" t="str">
            <v>1409--Топогеодезийн ажил-Байр зүйн зураг зохиолт 1:1000, 1:2000, 1:5000</v>
          </cell>
        </row>
        <row r="146">
          <cell r="G146" t="str">
            <v>1501--Суурин боловсруулалт-материалын боловсруулалт</v>
          </cell>
        </row>
        <row r="147">
          <cell r="G147" t="str">
            <v>1502--Суурин боловсруулалт-ГХАын төлөвлөгөө хянуулах</v>
          </cell>
        </row>
        <row r="148">
          <cell r="G148" t="str">
            <v>1503--Суурин боловсруулалт-ГХАтөлөвлөгөөг давтан хянуулах</v>
          </cell>
        </row>
        <row r="149">
          <cell r="G149" t="str">
            <v>1504--Суурин боловсруулалт-ГХАжилийн үр дүнгийн тайлан хянуулах</v>
          </cell>
        </row>
        <row r="150">
          <cell r="G150" t="str">
            <v>1505--Суурин боловсруулалт-ГХАжилийн үр дүнгийн тайлан давтан хянуулах</v>
          </cell>
        </row>
        <row r="151">
          <cell r="G151" t="str">
            <v>1506--Суурин боловсруулалт-ашигт малтмалын ордын нөөцийн тайлан хянуулах, ЭБМЗөөр хэлэлцүүлэх</v>
          </cell>
        </row>
        <row r="152">
          <cell r="G152" t="str">
            <v>1507--Суурин боловсруулалт-АМын ордын нөөцийн тайланг ЭБМЗөөр хэлэлцүүлж улсын АМын нөөцийн нэгдсэн тоо бүртгэлд бүртгүүлэх</v>
          </cell>
        </row>
        <row r="153">
          <cell r="G153" t="str">
            <v>1508--Суурин боловсруулалт-Материалын боловсруулалт</v>
          </cell>
        </row>
        <row r="154">
          <cell r="G154" t="str">
            <v>1509--Суурин боловсруулалт-Жилийн тайлан</v>
          </cell>
        </row>
        <row r="155">
          <cell r="G155" t="str">
            <v>1510--Суурин боловсруулалт-Үр дүнгийн тайлан</v>
          </cell>
        </row>
        <row r="156">
          <cell r="G156" t="str">
            <v>1600--БОны.нөх.сэрг.зардал-БОны.нөх.сэрг.зардал</v>
          </cell>
        </row>
        <row r="157">
          <cell r="G157" t="str">
            <v>1701--Томилолт-Хоол хүнс</v>
          </cell>
        </row>
        <row r="158">
          <cell r="G158" t="str">
            <v xml:space="preserve">1702--Томилолт-онгоцны зардал </v>
          </cell>
        </row>
        <row r="159">
          <cell r="G159" t="str">
            <v>1703--Томилолт-зочид буудлын зардал</v>
          </cell>
        </row>
        <row r="160">
          <cell r="G160" t="str">
            <v>1801--Бусад нэмэгдэх зардлууд-Зардлын нийт дүн</v>
          </cell>
        </row>
        <row r="161">
          <cell r="G161" t="str">
            <v>1802--Бусад нэмэгдэх зардлууд-1 га талбайд ноогдох зардал</v>
          </cell>
        </row>
      </sheetData>
      <sheetData sheetId="1">
        <row r="2">
          <cell r="A2">
            <v>38352</v>
          </cell>
        </row>
      </sheetData>
      <sheetData sheetId="2"/>
      <sheetData sheetId="3"/>
      <sheetData sheetId="4">
        <row r="3">
          <cell r="A3">
            <v>101000</v>
          </cell>
        </row>
      </sheetData>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albe Exp Jan 09"/>
      <sheetName val="Billable Exp Feb 09"/>
      <sheetName val="Billable Exp Mar 09"/>
      <sheetName val="Billable Exp Apr 09"/>
      <sheetName val="Billable Exp May 09"/>
      <sheetName val="Billable Exp Jun 09"/>
      <sheetName val="Billable Exp Jul 09"/>
      <sheetName val="Billable Exp Q3"/>
      <sheetName val="Billable Exp Aug 09"/>
      <sheetName val="Billable Exp Sep 09"/>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albe Exp Jan 09"/>
      <sheetName val="Billable Exp Feb 09"/>
      <sheetName val="Billable Exp Mar 09"/>
      <sheetName val="Billable Exp Apr 09"/>
      <sheetName val="Billable Exp May 09"/>
      <sheetName val="Billable Exp Jun 09"/>
      <sheetName val="Billable Exp Jul 09"/>
      <sheetName val="Billable Exp Aug 09"/>
      <sheetName val="Billable Exp Sep 09"/>
      <sheetName val="Billable Exp Oct 09"/>
      <sheetName val="Billable Exp Nov 09"/>
      <sheetName val="Billable Exp Dec 09"/>
      <sheetName val="Billable Exp_Q4"/>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R40"/>
  <sheetViews>
    <sheetView topLeftCell="B37" workbookViewId="0">
      <selection activeCell="N24" sqref="N24"/>
    </sheetView>
  </sheetViews>
  <sheetFormatPr defaultRowHeight="12.75"/>
  <cols>
    <col min="1" max="1" width="9.140625" style="86" hidden="1" customWidth="1"/>
    <col min="2" max="2" width="3.42578125" style="86" customWidth="1"/>
    <col min="3" max="3" width="8.140625" style="86" customWidth="1"/>
    <col min="4" max="12" width="2.7109375" style="86" customWidth="1"/>
    <col min="13" max="13" width="2.85546875" style="86" customWidth="1"/>
    <col min="14" max="14" width="9.140625" style="86"/>
    <col min="15" max="15" width="9.85546875" style="86" customWidth="1"/>
    <col min="16" max="16" width="9.140625" style="86"/>
    <col min="17" max="17" width="25" style="86" customWidth="1"/>
    <col min="18" max="18" width="6.85546875" style="86" customWidth="1"/>
    <col min="19" max="257" width="9.140625" style="86"/>
    <col min="258" max="258" width="3.42578125" style="86" customWidth="1"/>
    <col min="259" max="259" width="8.140625" style="86" customWidth="1"/>
    <col min="260" max="268" width="2.7109375" style="86" customWidth="1"/>
    <col min="269" max="269" width="2.85546875" style="86" customWidth="1"/>
    <col min="270" max="270" width="9.140625" style="86"/>
    <col min="271" max="271" width="9.85546875" style="86" customWidth="1"/>
    <col min="272" max="272" width="9.140625" style="86"/>
    <col min="273" max="273" width="6.28515625" style="86" customWidth="1"/>
    <col min="274" max="274" width="12.85546875" style="86" customWidth="1"/>
    <col min="275" max="513" width="9.140625" style="86"/>
    <col min="514" max="514" width="3.42578125" style="86" customWidth="1"/>
    <col min="515" max="515" width="8.140625" style="86" customWidth="1"/>
    <col min="516" max="524" width="2.7109375" style="86" customWidth="1"/>
    <col min="525" max="525" width="2.85546875" style="86" customWidth="1"/>
    <col min="526" max="526" width="9.140625" style="86"/>
    <col min="527" max="527" width="9.85546875" style="86" customWidth="1"/>
    <col min="528" max="528" width="9.140625" style="86"/>
    <col min="529" max="529" width="6.28515625" style="86" customWidth="1"/>
    <col min="530" max="530" width="12.85546875" style="86" customWidth="1"/>
    <col min="531" max="769" width="9.140625" style="86"/>
    <col min="770" max="770" width="3.42578125" style="86" customWidth="1"/>
    <col min="771" max="771" width="8.140625" style="86" customWidth="1"/>
    <col min="772" max="780" width="2.7109375" style="86" customWidth="1"/>
    <col min="781" max="781" width="2.85546875" style="86" customWidth="1"/>
    <col min="782" max="782" width="9.140625" style="86"/>
    <col min="783" max="783" width="9.85546875" style="86" customWidth="1"/>
    <col min="784" max="784" width="9.140625" style="86"/>
    <col min="785" max="785" width="6.28515625" style="86" customWidth="1"/>
    <col min="786" max="786" width="12.85546875" style="86" customWidth="1"/>
    <col min="787" max="1025" width="9.140625" style="86"/>
    <col min="1026" max="1026" width="3.42578125" style="86" customWidth="1"/>
    <col min="1027" max="1027" width="8.140625" style="86" customWidth="1"/>
    <col min="1028" max="1036" width="2.7109375" style="86" customWidth="1"/>
    <col min="1037" max="1037" width="2.85546875" style="86" customWidth="1"/>
    <col min="1038" max="1038" width="9.140625" style="86"/>
    <col min="1039" max="1039" width="9.85546875" style="86" customWidth="1"/>
    <col min="1040" max="1040" width="9.140625" style="86"/>
    <col min="1041" max="1041" width="6.28515625" style="86" customWidth="1"/>
    <col min="1042" max="1042" width="12.85546875" style="86" customWidth="1"/>
    <col min="1043" max="1281" width="9.140625" style="86"/>
    <col min="1282" max="1282" width="3.42578125" style="86" customWidth="1"/>
    <col min="1283" max="1283" width="8.140625" style="86" customWidth="1"/>
    <col min="1284" max="1292" width="2.7109375" style="86" customWidth="1"/>
    <col min="1293" max="1293" width="2.85546875" style="86" customWidth="1"/>
    <col min="1294" max="1294" width="9.140625" style="86"/>
    <col min="1295" max="1295" width="9.85546875" style="86" customWidth="1"/>
    <col min="1296" max="1296" width="9.140625" style="86"/>
    <col min="1297" max="1297" width="6.28515625" style="86" customWidth="1"/>
    <col min="1298" max="1298" width="12.85546875" style="86" customWidth="1"/>
    <col min="1299" max="1537" width="9.140625" style="86"/>
    <col min="1538" max="1538" width="3.42578125" style="86" customWidth="1"/>
    <col min="1539" max="1539" width="8.140625" style="86" customWidth="1"/>
    <col min="1540" max="1548" width="2.7109375" style="86" customWidth="1"/>
    <col min="1549" max="1549" width="2.85546875" style="86" customWidth="1"/>
    <col min="1550" max="1550" width="9.140625" style="86"/>
    <col min="1551" max="1551" width="9.85546875" style="86" customWidth="1"/>
    <col min="1552" max="1552" width="9.140625" style="86"/>
    <col min="1553" max="1553" width="6.28515625" style="86" customWidth="1"/>
    <col min="1554" max="1554" width="12.85546875" style="86" customWidth="1"/>
    <col min="1555" max="1793" width="9.140625" style="86"/>
    <col min="1794" max="1794" width="3.42578125" style="86" customWidth="1"/>
    <col min="1795" max="1795" width="8.140625" style="86" customWidth="1"/>
    <col min="1796" max="1804" width="2.7109375" style="86" customWidth="1"/>
    <col min="1805" max="1805" width="2.85546875" style="86" customWidth="1"/>
    <col min="1806" max="1806" width="9.140625" style="86"/>
    <col min="1807" max="1807" width="9.85546875" style="86" customWidth="1"/>
    <col min="1808" max="1808" width="9.140625" style="86"/>
    <col min="1809" max="1809" width="6.28515625" style="86" customWidth="1"/>
    <col min="1810" max="1810" width="12.85546875" style="86" customWidth="1"/>
    <col min="1811" max="2049" width="9.140625" style="86"/>
    <col min="2050" max="2050" width="3.42578125" style="86" customWidth="1"/>
    <col min="2051" max="2051" width="8.140625" style="86" customWidth="1"/>
    <col min="2052" max="2060" width="2.7109375" style="86" customWidth="1"/>
    <col min="2061" max="2061" width="2.85546875" style="86" customWidth="1"/>
    <col min="2062" max="2062" width="9.140625" style="86"/>
    <col min="2063" max="2063" width="9.85546875" style="86" customWidth="1"/>
    <col min="2064" max="2064" width="9.140625" style="86"/>
    <col min="2065" max="2065" width="6.28515625" style="86" customWidth="1"/>
    <col min="2066" max="2066" width="12.85546875" style="86" customWidth="1"/>
    <col min="2067" max="2305" width="9.140625" style="86"/>
    <col min="2306" max="2306" width="3.42578125" style="86" customWidth="1"/>
    <col min="2307" max="2307" width="8.140625" style="86" customWidth="1"/>
    <col min="2308" max="2316" width="2.7109375" style="86" customWidth="1"/>
    <col min="2317" max="2317" width="2.85546875" style="86" customWidth="1"/>
    <col min="2318" max="2318" width="9.140625" style="86"/>
    <col min="2319" max="2319" width="9.85546875" style="86" customWidth="1"/>
    <col min="2320" max="2320" width="9.140625" style="86"/>
    <col min="2321" max="2321" width="6.28515625" style="86" customWidth="1"/>
    <col min="2322" max="2322" width="12.85546875" style="86" customWidth="1"/>
    <col min="2323" max="2561" width="9.140625" style="86"/>
    <col min="2562" max="2562" width="3.42578125" style="86" customWidth="1"/>
    <col min="2563" max="2563" width="8.140625" style="86" customWidth="1"/>
    <col min="2564" max="2572" width="2.7109375" style="86" customWidth="1"/>
    <col min="2573" max="2573" width="2.85546875" style="86" customWidth="1"/>
    <col min="2574" max="2574" width="9.140625" style="86"/>
    <col min="2575" max="2575" width="9.85546875" style="86" customWidth="1"/>
    <col min="2576" max="2576" width="9.140625" style="86"/>
    <col min="2577" max="2577" width="6.28515625" style="86" customWidth="1"/>
    <col min="2578" max="2578" width="12.85546875" style="86" customWidth="1"/>
    <col min="2579" max="2817" width="9.140625" style="86"/>
    <col min="2818" max="2818" width="3.42578125" style="86" customWidth="1"/>
    <col min="2819" max="2819" width="8.140625" style="86" customWidth="1"/>
    <col min="2820" max="2828" width="2.7109375" style="86" customWidth="1"/>
    <col min="2829" max="2829" width="2.85546875" style="86" customWidth="1"/>
    <col min="2830" max="2830" width="9.140625" style="86"/>
    <col min="2831" max="2831" width="9.85546875" style="86" customWidth="1"/>
    <col min="2832" max="2832" width="9.140625" style="86"/>
    <col min="2833" max="2833" width="6.28515625" style="86" customWidth="1"/>
    <col min="2834" max="2834" width="12.85546875" style="86" customWidth="1"/>
    <col min="2835" max="3073" width="9.140625" style="86"/>
    <col min="3074" max="3074" width="3.42578125" style="86" customWidth="1"/>
    <col min="3075" max="3075" width="8.140625" style="86" customWidth="1"/>
    <col min="3076" max="3084" width="2.7109375" style="86" customWidth="1"/>
    <col min="3085" max="3085" width="2.85546875" style="86" customWidth="1"/>
    <col min="3086" max="3086" width="9.140625" style="86"/>
    <col min="3087" max="3087" width="9.85546875" style="86" customWidth="1"/>
    <col min="3088" max="3088" width="9.140625" style="86"/>
    <col min="3089" max="3089" width="6.28515625" style="86" customWidth="1"/>
    <col min="3090" max="3090" width="12.85546875" style="86" customWidth="1"/>
    <col min="3091" max="3329" width="9.140625" style="86"/>
    <col min="3330" max="3330" width="3.42578125" style="86" customWidth="1"/>
    <col min="3331" max="3331" width="8.140625" style="86" customWidth="1"/>
    <col min="3332" max="3340" width="2.7109375" style="86" customWidth="1"/>
    <col min="3341" max="3341" width="2.85546875" style="86" customWidth="1"/>
    <col min="3342" max="3342" width="9.140625" style="86"/>
    <col min="3343" max="3343" width="9.85546875" style="86" customWidth="1"/>
    <col min="3344" max="3344" width="9.140625" style="86"/>
    <col min="3345" max="3345" width="6.28515625" style="86" customWidth="1"/>
    <col min="3346" max="3346" width="12.85546875" style="86" customWidth="1"/>
    <col min="3347" max="3585" width="9.140625" style="86"/>
    <col min="3586" max="3586" width="3.42578125" style="86" customWidth="1"/>
    <col min="3587" max="3587" width="8.140625" style="86" customWidth="1"/>
    <col min="3588" max="3596" width="2.7109375" style="86" customWidth="1"/>
    <col min="3597" max="3597" width="2.85546875" style="86" customWidth="1"/>
    <col min="3598" max="3598" width="9.140625" style="86"/>
    <col min="3599" max="3599" width="9.85546875" style="86" customWidth="1"/>
    <col min="3600" max="3600" width="9.140625" style="86"/>
    <col min="3601" max="3601" width="6.28515625" style="86" customWidth="1"/>
    <col min="3602" max="3602" width="12.85546875" style="86" customWidth="1"/>
    <col min="3603" max="3841" width="9.140625" style="86"/>
    <col min="3842" max="3842" width="3.42578125" style="86" customWidth="1"/>
    <col min="3843" max="3843" width="8.140625" style="86" customWidth="1"/>
    <col min="3844" max="3852" width="2.7109375" style="86" customWidth="1"/>
    <col min="3853" max="3853" width="2.85546875" style="86" customWidth="1"/>
    <col min="3854" max="3854" width="9.140625" style="86"/>
    <col min="3855" max="3855" width="9.85546875" style="86" customWidth="1"/>
    <col min="3856" max="3856" width="9.140625" style="86"/>
    <col min="3857" max="3857" width="6.28515625" style="86" customWidth="1"/>
    <col min="3858" max="3858" width="12.85546875" style="86" customWidth="1"/>
    <col min="3859" max="4097" width="9.140625" style="86"/>
    <col min="4098" max="4098" width="3.42578125" style="86" customWidth="1"/>
    <col min="4099" max="4099" width="8.140625" style="86" customWidth="1"/>
    <col min="4100" max="4108" width="2.7109375" style="86" customWidth="1"/>
    <col min="4109" max="4109" width="2.85546875" style="86" customWidth="1"/>
    <col min="4110" max="4110" width="9.140625" style="86"/>
    <col min="4111" max="4111" width="9.85546875" style="86" customWidth="1"/>
    <col min="4112" max="4112" width="9.140625" style="86"/>
    <col min="4113" max="4113" width="6.28515625" style="86" customWidth="1"/>
    <col min="4114" max="4114" width="12.85546875" style="86" customWidth="1"/>
    <col min="4115" max="4353" width="9.140625" style="86"/>
    <col min="4354" max="4354" width="3.42578125" style="86" customWidth="1"/>
    <col min="4355" max="4355" width="8.140625" style="86" customWidth="1"/>
    <col min="4356" max="4364" width="2.7109375" style="86" customWidth="1"/>
    <col min="4365" max="4365" width="2.85546875" style="86" customWidth="1"/>
    <col min="4366" max="4366" width="9.140625" style="86"/>
    <col min="4367" max="4367" width="9.85546875" style="86" customWidth="1"/>
    <col min="4368" max="4368" width="9.140625" style="86"/>
    <col min="4369" max="4369" width="6.28515625" style="86" customWidth="1"/>
    <col min="4370" max="4370" width="12.85546875" style="86" customWidth="1"/>
    <col min="4371" max="4609" width="9.140625" style="86"/>
    <col min="4610" max="4610" width="3.42578125" style="86" customWidth="1"/>
    <col min="4611" max="4611" width="8.140625" style="86" customWidth="1"/>
    <col min="4612" max="4620" width="2.7109375" style="86" customWidth="1"/>
    <col min="4621" max="4621" width="2.85546875" style="86" customWidth="1"/>
    <col min="4622" max="4622" width="9.140625" style="86"/>
    <col min="4623" max="4623" width="9.85546875" style="86" customWidth="1"/>
    <col min="4624" max="4624" width="9.140625" style="86"/>
    <col min="4625" max="4625" width="6.28515625" style="86" customWidth="1"/>
    <col min="4626" max="4626" width="12.85546875" style="86" customWidth="1"/>
    <col min="4627" max="4865" width="9.140625" style="86"/>
    <col min="4866" max="4866" width="3.42578125" style="86" customWidth="1"/>
    <col min="4867" max="4867" width="8.140625" style="86" customWidth="1"/>
    <col min="4868" max="4876" width="2.7109375" style="86" customWidth="1"/>
    <col min="4877" max="4877" width="2.85546875" style="86" customWidth="1"/>
    <col min="4878" max="4878" width="9.140625" style="86"/>
    <col min="4879" max="4879" width="9.85546875" style="86" customWidth="1"/>
    <col min="4880" max="4880" width="9.140625" style="86"/>
    <col min="4881" max="4881" width="6.28515625" style="86" customWidth="1"/>
    <col min="4882" max="4882" width="12.85546875" style="86" customWidth="1"/>
    <col min="4883" max="5121" width="9.140625" style="86"/>
    <col min="5122" max="5122" width="3.42578125" style="86" customWidth="1"/>
    <col min="5123" max="5123" width="8.140625" style="86" customWidth="1"/>
    <col min="5124" max="5132" width="2.7109375" style="86" customWidth="1"/>
    <col min="5133" max="5133" width="2.85546875" style="86" customWidth="1"/>
    <col min="5134" max="5134" width="9.140625" style="86"/>
    <col min="5135" max="5135" width="9.85546875" style="86" customWidth="1"/>
    <col min="5136" max="5136" width="9.140625" style="86"/>
    <col min="5137" max="5137" width="6.28515625" style="86" customWidth="1"/>
    <col min="5138" max="5138" width="12.85546875" style="86" customWidth="1"/>
    <col min="5139" max="5377" width="9.140625" style="86"/>
    <col min="5378" max="5378" width="3.42578125" style="86" customWidth="1"/>
    <col min="5379" max="5379" width="8.140625" style="86" customWidth="1"/>
    <col min="5380" max="5388" width="2.7109375" style="86" customWidth="1"/>
    <col min="5389" max="5389" width="2.85546875" style="86" customWidth="1"/>
    <col min="5390" max="5390" width="9.140625" style="86"/>
    <col min="5391" max="5391" width="9.85546875" style="86" customWidth="1"/>
    <col min="5392" max="5392" width="9.140625" style="86"/>
    <col min="5393" max="5393" width="6.28515625" style="86" customWidth="1"/>
    <col min="5394" max="5394" width="12.85546875" style="86" customWidth="1"/>
    <col min="5395" max="5633" width="9.140625" style="86"/>
    <col min="5634" max="5634" width="3.42578125" style="86" customWidth="1"/>
    <col min="5635" max="5635" width="8.140625" style="86" customWidth="1"/>
    <col min="5636" max="5644" width="2.7109375" style="86" customWidth="1"/>
    <col min="5645" max="5645" width="2.85546875" style="86" customWidth="1"/>
    <col min="5646" max="5646" width="9.140625" style="86"/>
    <col min="5647" max="5647" width="9.85546875" style="86" customWidth="1"/>
    <col min="5648" max="5648" width="9.140625" style="86"/>
    <col min="5649" max="5649" width="6.28515625" style="86" customWidth="1"/>
    <col min="5650" max="5650" width="12.85546875" style="86" customWidth="1"/>
    <col min="5651" max="5889" width="9.140625" style="86"/>
    <col min="5890" max="5890" width="3.42578125" style="86" customWidth="1"/>
    <col min="5891" max="5891" width="8.140625" style="86" customWidth="1"/>
    <col min="5892" max="5900" width="2.7109375" style="86" customWidth="1"/>
    <col min="5901" max="5901" width="2.85546875" style="86" customWidth="1"/>
    <col min="5902" max="5902" width="9.140625" style="86"/>
    <col min="5903" max="5903" width="9.85546875" style="86" customWidth="1"/>
    <col min="5904" max="5904" width="9.140625" style="86"/>
    <col min="5905" max="5905" width="6.28515625" style="86" customWidth="1"/>
    <col min="5906" max="5906" width="12.85546875" style="86" customWidth="1"/>
    <col min="5907" max="6145" width="9.140625" style="86"/>
    <col min="6146" max="6146" width="3.42578125" style="86" customWidth="1"/>
    <col min="6147" max="6147" width="8.140625" style="86" customWidth="1"/>
    <col min="6148" max="6156" width="2.7109375" style="86" customWidth="1"/>
    <col min="6157" max="6157" width="2.85546875" style="86" customWidth="1"/>
    <col min="6158" max="6158" width="9.140625" style="86"/>
    <col min="6159" max="6159" width="9.85546875" style="86" customWidth="1"/>
    <col min="6160" max="6160" width="9.140625" style="86"/>
    <col min="6161" max="6161" width="6.28515625" style="86" customWidth="1"/>
    <col min="6162" max="6162" width="12.85546875" style="86" customWidth="1"/>
    <col min="6163" max="6401" width="9.140625" style="86"/>
    <col min="6402" max="6402" width="3.42578125" style="86" customWidth="1"/>
    <col min="6403" max="6403" width="8.140625" style="86" customWidth="1"/>
    <col min="6404" max="6412" width="2.7109375" style="86" customWidth="1"/>
    <col min="6413" max="6413" width="2.85546875" style="86" customWidth="1"/>
    <col min="6414" max="6414" width="9.140625" style="86"/>
    <col min="6415" max="6415" width="9.85546875" style="86" customWidth="1"/>
    <col min="6416" max="6416" width="9.140625" style="86"/>
    <col min="6417" max="6417" width="6.28515625" style="86" customWidth="1"/>
    <col min="6418" max="6418" width="12.85546875" style="86" customWidth="1"/>
    <col min="6419" max="6657" width="9.140625" style="86"/>
    <col min="6658" max="6658" width="3.42578125" style="86" customWidth="1"/>
    <col min="6659" max="6659" width="8.140625" style="86" customWidth="1"/>
    <col min="6660" max="6668" width="2.7109375" style="86" customWidth="1"/>
    <col min="6669" max="6669" width="2.85546875" style="86" customWidth="1"/>
    <col min="6670" max="6670" width="9.140625" style="86"/>
    <col min="6671" max="6671" width="9.85546875" style="86" customWidth="1"/>
    <col min="6672" max="6672" width="9.140625" style="86"/>
    <col min="6673" max="6673" width="6.28515625" style="86" customWidth="1"/>
    <col min="6674" max="6674" width="12.85546875" style="86" customWidth="1"/>
    <col min="6675" max="6913" width="9.140625" style="86"/>
    <col min="6914" max="6914" width="3.42578125" style="86" customWidth="1"/>
    <col min="6915" max="6915" width="8.140625" style="86" customWidth="1"/>
    <col min="6916" max="6924" width="2.7109375" style="86" customWidth="1"/>
    <col min="6925" max="6925" width="2.85546875" style="86" customWidth="1"/>
    <col min="6926" max="6926" width="9.140625" style="86"/>
    <col min="6927" max="6927" width="9.85546875" style="86" customWidth="1"/>
    <col min="6928" max="6928" width="9.140625" style="86"/>
    <col min="6929" max="6929" width="6.28515625" style="86" customWidth="1"/>
    <col min="6930" max="6930" width="12.85546875" style="86" customWidth="1"/>
    <col min="6931" max="7169" width="9.140625" style="86"/>
    <col min="7170" max="7170" width="3.42578125" style="86" customWidth="1"/>
    <col min="7171" max="7171" width="8.140625" style="86" customWidth="1"/>
    <col min="7172" max="7180" width="2.7109375" style="86" customWidth="1"/>
    <col min="7181" max="7181" width="2.85546875" style="86" customWidth="1"/>
    <col min="7182" max="7182" width="9.140625" style="86"/>
    <col min="7183" max="7183" width="9.85546875" style="86" customWidth="1"/>
    <col min="7184" max="7184" width="9.140625" style="86"/>
    <col min="7185" max="7185" width="6.28515625" style="86" customWidth="1"/>
    <col min="7186" max="7186" width="12.85546875" style="86" customWidth="1"/>
    <col min="7187" max="7425" width="9.140625" style="86"/>
    <col min="7426" max="7426" width="3.42578125" style="86" customWidth="1"/>
    <col min="7427" max="7427" width="8.140625" style="86" customWidth="1"/>
    <col min="7428" max="7436" width="2.7109375" style="86" customWidth="1"/>
    <col min="7437" max="7437" width="2.85546875" style="86" customWidth="1"/>
    <col min="7438" max="7438" width="9.140625" style="86"/>
    <col min="7439" max="7439" width="9.85546875" style="86" customWidth="1"/>
    <col min="7440" max="7440" width="9.140625" style="86"/>
    <col min="7441" max="7441" width="6.28515625" style="86" customWidth="1"/>
    <col min="7442" max="7442" width="12.85546875" style="86" customWidth="1"/>
    <col min="7443" max="7681" width="9.140625" style="86"/>
    <col min="7682" max="7682" width="3.42578125" style="86" customWidth="1"/>
    <col min="7683" max="7683" width="8.140625" style="86" customWidth="1"/>
    <col min="7684" max="7692" width="2.7109375" style="86" customWidth="1"/>
    <col min="7693" max="7693" width="2.85546875" style="86" customWidth="1"/>
    <col min="7694" max="7694" width="9.140625" style="86"/>
    <col min="7695" max="7695" width="9.85546875" style="86" customWidth="1"/>
    <col min="7696" max="7696" width="9.140625" style="86"/>
    <col min="7697" max="7697" width="6.28515625" style="86" customWidth="1"/>
    <col min="7698" max="7698" width="12.85546875" style="86" customWidth="1"/>
    <col min="7699" max="7937" width="9.140625" style="86"/>
    <col min="7938" max="7938" width="3.42578125" style="86" customWidth="1"/>
    <col min="7939" max="7939" width="8.140625" style="86" customWidth="1"/>
    <col min="7940" max="7948" width="2.7109375" style="86" customWidth="1"/>
    <col min="7949" max="7949" width="2.85546875" style="86" customWidth="1"/>
    <col min="7950" max="7950" width="9.140625" style="86"/>
    <col min="7951" max="7951" width="9.85546875" style="86" customWidth="1"/>
    <col min="7952" max="7952" width="9.140625" style="86"/>
    <col min="7953" max="7953" width="6.28515625" style="86" customWidth="1"/>
    <col min="7954" max="7954" width="12.85546875" style="86" customWidth="1"/>
    <col min="7955" max="8193" width="9.140625" style="86"/>
    <col min="8194" max="8194" width="3.42578125" style="86" customWidth="1"/>
    <col min="8195" max="8195" width="8.140625" style="86" customWidth="1"/>
    <col min="8196" max="8204" width="2.7109375" style="86" customWidth="1"/>
    <col min="8205" max="8205" width="2.85546875" style="86" customWidth="1"/>
    <col min="8206" max="8206" width="9.140625" style="86"/>
    <col min="8207" max="8207" width="9.85546875" style="86" customWidth="1"/>
    <col min="8208" max="8208" width="9.140625" style="86"/>
    <col min="8209" max="8209" width="6.28515625" style="86" customWidth="1"/>
    <col min="8210" max="8210" width="12.85546875" style="86" customWidth="1"/>
    <col min="8211" max="8449" width="9.140625" style="86"/>
    <col min="8450" max="8450" width="3.42578125" style="86" customWidth="1"/>
    <col min="8451" max="8451" width="8.140625" style="86" customWidth="1"/>
    <col min="8452" max="8460" width="2.7109375" style="86" customWidth="1"/>
    <col min="8461" max="8461" width="2.85546875" style="86" customWidth="1"/>
    <col min="8462" max="8462" width="9.140625" style="86"/>
    <col min="8463" max="8463" width="9.85546875" style="86" customWidth="1"/>
    <col min="8464" max="8464" width="9.140625" style="86"/>
    <col min="8465" max="8465" width="6.28515625" style="86" customWidth="1"/>
    <col min="8466" max="8466" width="12.85546875" style="86" customWidth="1"/>
    <col min="8467" max="8705" width="9.140625" style="86"/>
    <col min="8706" max="8706" width="3.42578125" style="86" customWidth="1"/>
    <col min="8707" max="8707" width="8.140625" style="86" customWidth="1"/>
    <col min="8708" max="8716" width="2.7109375" style="86" customWidth="1"/>
    <col min="8717" max="8717" width="2.85546875" style="86" customWidth="1"/>
    <col min="8718" max="8718" width="9.140625" style="86"/>
    <col min="8719" max="8719" width="9.85546875" style="86" customWidth="1"/>
    <col min="8720" max="8720" width="9.140625" style="86"/>
    <col min="8721" max="8721" width="6.28515625" style="86" customWidth="1"/>
    <col min="8722" max="8722" width="12.85546875" style="86" customWidth="1"/>
    <col min="8723" max="8961" width="9.140625" style="86"/>
    <col min="8962" max="8962" width="3.42578125" style="86" customWidth="1"/>
    <col min="8963" max="8963" width="8.140625" style="86" customWidth="1"/>
    <col min="8964" max="8972" width="2.7109375" style="86" customWidth="1"/>
    <col min="8973" max="8973" width="2.85546875" style="86" customWidth="1"/>
    <col min="8974" max="8974" width="9.140625" style="86"/>
    <col min="8975" max="8975" width="9.85546875" style="86" customWidth="1"/>
    <col min="8976" max="8976" width="9.140625" style="86"/>
    <col min="8977" max="8977" width="6.28515625" style="86" customWidth="1"/>
    <col min="8978" max="8978" width="12.85546875" style="86" customWidth="1"/>
    <col min="8979" max="9217" width="9.140625" style="86"/>
    <col min="9218" max="9218" width="3.42578125" style="86" customWidth="1"/>
    <col min="9219" max="9219" width="8.140625" style="86" customWidth="1"/>
    <col min="9220" max="9228" width="2.7109375" style="86" customWidth="1"/>
    <col min="9229" max="9229" width="2.85546875" style="86" customWidth="1"/>
    <col min="9230" max="9230" width="9.140625" style="86"/>
    <col min="9231" max="9231" width="9.85546875" style="86" customWidth="1"/>
    <col min="9232" max="9232" width="9.140625" style="86"/>
    <col min="9233" max="9233" width="6.28515625" style="86" customWidth="1"/>
    <col min="9234" max="9234" width="12.85546875" style="86" customWidth="1"/>
    <col min="9235" max="9473" width="9.140625" style="86"/>
    <col min="9474" max="9474" width="3.42578125" style="86" customWidth="1"/>
    <col min="9475" max="9475" width="8.140625" style="86" customWidth="1"/>
    <col min="9476" max="9484" width="2.7109375" style="86" customWidth="1"/>
    <col min="9485" max="9485" width="2.85546875" style="86" customWidth="1"/>
    <col min="9486" max="9486" width="9.140625" style="86"/>
    <col min="9487" max="9487" width="9.85546875" style="86" customWidth="1"/>
    <col min="9488" max="9488" width="9.140625" style="86"/>
    <col min="9489" max="9489" width="6.28515625" style="86" customWidth="1"/>
    <col min="9490" max="9490" width="12.85546875" style="86" customWidth="1"/>
    <col min="9491" max="9729" width="9.140625" style="86"/>
    <col min="9730" max="9730" width="3.42578125" style="86" customWidth="1"/>
    <col min="9731" max="9731" width="8.140625" style="86" customWidth="1"/>
    <col min="9732" max="9740" width="2.7109375" style="86" customWidth="1"/>
    <col min="9741" max="9741" width="2.85546875" style="86" customWidth="1"/>
    <col min="9742" max="9742" width="9.140625" style="86"/>
    <col min="9743" max="9743" width="9.85546875" style="86" customWidth="1"/>
    <col min="9744" max="9744" width="9.140625" style="86"/>
    <col min="9745" max="9745" width="6.28515625" style="86" customWidth="1"/>
    <col min="9746" max="9746" width="12.85546875" style="86" customWidth="1"/>
    <col min="9747" max="9985" width="9.140625" style="86"/>
    <col min="9986" max="9986" width="3.42578125" style="86" customWidth="1"/>
    <col min="9987" max="9987" width="8.140625" style="86" customWidth="1"/>
    <col min="9988" max="9996" width="2.7109375" style="86" customWidth="1"/>
    <col min="9997" max="9997" width="2.85546875" style="86" customWidth="1"/>
    <col min="9998" max="9998" width="9.140625" style="86"/>
    <col min="9999" max="9999" width="9.85546875" style="86" customWidth="1"/>
    <col min="10000" max="10000" width="9.140625" style="86"/>
    <col min="10001" max="10001" width="6.28515625" style="86" customWidth="1"/>
    <col min="10002" max="10002" width="12.85546875" style="86" customWidth="1"/>
    <col min="10003" max="10241" width="9.140625" style="86"/>
    <col min="10242" max="10242" width="3.42578125" style="86" customWidth="1"/>
    <col min="10243" max="10243" width="8.140625" style="86" customWidth="1"/>
    <col min="10244" max="10252" width="2.7109375" style="86" customWidth="1"/>
    <col min="10253" max="10253" width="2.85546875" style="86" customWidth="1"/>
    <col min="10254" max="10254" width="9.140625" style="86"/>
    <col min="10255" max="10255" width="9.85546875" style="86" customWidth="1"/>
    <col min="10256" max="10256" width="9.140625" style="86"/>
    <col min="10257" max="10257" width="6.28515625" style="86" customWidth="1"/>
    <col min="10258" max="10258" width="12.85546875" style="86" customWidth="1"/>
    <col min="10259" max="10497" width="9.140625" style="86"/>
    <col min="10498" max="10498" width="3.42578125" style="86" customWidth="1"/>
    <col min="10499" max="10499" width="8.140625" style="86" customWidth="1"/>
    <col min="10500" max="10508" width="2.7109375" style="86" customWidth="1"/>
    <col min="10509" max="10509" width="2.85546875" style="86" customWidth="1"/>
    <col min="10510" max="10510" width="9.140625" style="86"/>
    <col min="10511" max="10511" width="9.85546875" style="86" customWidth="1"/>
    <col min="10512" max="10512" width="9.140625" style="86"/>
    <col min="10513" max="10513" width="6.28515625" style="86" customWidth="1"/>
    <col min="10514" max="10514" width="12.85546875" style="86" customWidth="1"/>
    <col min="10515" max="10753" width="9.140625" style="86"/>
    <col min="10754" max="10754" width="3.42578125" style="86" customWidth="1"/>
    <col min="10755" max="10755" width="8.140625" style="86" customWidth="1"/>
    <col min="10756" max="10764" width="2.7109375" style="86" customWidth="1"/>
    <col min="10765" max="10765" width="2.85546875" style="86" customWidth="1"/>
    <col min="10766" max="10766" width="9.140625" style="86"/>
    <col min="10767" max="10767" width="9.85546875" style="86" customWidth="1"/>
    <col min="10768" max="10768" width="9.140625" style="86"/>
    <col min="10769" max="10769" width="6.28515625" style="86" customWidth="1"/>
    <col min="10770" max="10770" width="12.85546875" style="86" customWidth="1"/>
    <col min="10771" max="11009" width="9.140625" style="86"/>
    <col min="11010" max="11010" width="3.42578125" style="86" customWidth="1"/>
    <col min="11011" max="11011" width="8.140625" style="86" customWidth="1"/>
    <col min="11012" max="11020" width="2.7109375" style="86" customWidth="1"/>
    <col min="11021" max="11021" width="2.85546875" style="86" customWidth="1"/>
    <col min="11022" max="11022" width="9.140625" style="86"/>
    <col min="11023" max="11023" width="9.85546875" style="86" customWidth="1"/>
    <col min="11024" max="11024" width="9.140625" style="86"/>
    <col min="11025" max="11025" width="6.28515625" style="86" customWidth="1"/>
    <col min="11026" max="11026" width="12.85546875" style="86" customWidth="1"/>
    <col min="11027" max="11265" width="9.140625" style="86"/>
    <col min="11266" max="11266" width="3.42578125" style="86" customWidth="1"/>
    <col min="11267" max="11267" width="8.140625" style="86" customWidth="1"/>
    <col min="11268" max="11276" width="2.7109375" style="86" customWidth="1"/>
    <col min="11277" max="11277" width="2.85546875" style="86" customWidth="1"/>
    <col min="11278" max="11278" width="9.140625" style="86"/>
    <col min="11279" max="11279" width="9.85546875" style="86" customWidth="1"/>
    <col min="11280" max="11280" width="9.140625" style="86"/>
    <col min="11281" max="11281" width="6.28515625" style="86" customWidth="1"/>
    <col min="11282" max="11282" width="12.85546875" style="86" customWidth="1"/>
    <col min="11283" max="11521" width="9.140625" style="86"/>
    <col min="11522" max="11522" width="3.42578125" style="86" customWidth="1"/>
    <col min="11523" max="11523" width="8.140625" style="86" customWidth="1"/>
    <col min="11524" max="11532" width="2.7109375" style="86" customWidth="1"/>
    <col min="11533" max="11533" width="2.85546875" style="86" customWidth="1"/>
    <col min="11534" max="11534" width="9.140625" style="86"/>
    <col min="11535" max="11535" width="9.85546875" style="86" customWidth="1"/>
    <col min="11536" max="11536" width="9.140625" style="86"/>
    <col min="11537" max="11537" width="6.28515625" style="86" customWidth="1"/>
    <col min="11538" max="11538" width="12.85546875" style="86" customWidth="1"/>
    <col min="11539" max="11777" width="9.140625" style="86"/>
    <col min="11778" max="11778" width="3.42578125" style="86" customWidth="1"/>
    <col min="11779" max="11779" width="8.140625" style="86" customWidth="1"/>
    <col min="11780" max="11788" width="2.7109375" style="86" customWidth="1"/>
    <col min="11789" max="11789" width="2.85546875" style="86" customWidth="1"/>
    <col min="11790" max="11790" width="9.140625" style="86"/>
    <col min="11791" max="11791" width="9.85546875" style="86" customWidth="1"/>
    <col min="11792" max="11792" width="9.140625" style="86"/>
    <col min="11793" max="11793" width="6.28515625" style="86" customWidth="1"/>
    <col min="11794" max="11794" width="12.85546875" style="86" customWidth="1"/>
    <col min="11795" max="12033" width="9.140625" style="86"/>
    <col min="12034" max="12034" width="3.42578125" style="86" customWidth="1"/>
    <col min="12035" max="12035" width="8.140625" style="86" customWidth="1"/>
    <col min="12036" max="12044" width="2.7109375" style="86" customWidth="1"/>
    <col min="12045" max="12045" width="2.85546875" style="86" customWidth="1"/>
    <col min="12046" max="12046" width="9.140625" style="86"/>
    <col min="12047" max="12047" width="9.85546875" style="86" customWidth="1"/>
    <col min="12048" max="12048" width="9.140625" style="86"/>
    <col min="12049" max="12049" width="6.28515625" style="86" customWidth="1"/>
    <col min="12050" max="12050" width="12.85546875" style="86" customWidth="1"/>
    <col min="12051" max="12289" width="9.140625" style="86"/>
    <col min="12290" max="12290" width="3.42578125" style="86" customWidth="1"/>
    <col min="12291" max="12291" width="8.140625" style="86" customWidth="1"/>
    <col min="12292" max="12300" width="2.7109375" style="86" customWidth="1"/>
    <col min="12301" max="12301" width="2.85546875" style="86" customWidth="1"/>
    <col min="12302" max="12302" width="9.140625" style="86"/>
    <col min="12303" max="12303" width="9.85546875" style="86" customWidth="1"/>
    <col min="12304" max="12304" width="9.140625" style="86"/>
    <col min="12305" max="12305" width="6.28515625" style="86" customWidth="1"/>
    <col min="12306" max="12306" width="12.85546875" style="86" customWidth="1"/>
    <col min="12307" max="12545" width="9.140625" style="86"/>
    <col min="12546" max="12546" width="3.42578125" style="86" customWidth="1"/>
    <col min="12547" max="12547" width="8.140625" style="86" customWidth="1"/>
    <col min="12548" max="12556" width="2.7109375" style="86" customWidth="1"/>
    <col min="12557" max="12557" width="2.85546875" style="86" customWidth="1"/>
    <col min="12558" max="12558" width="9.140625" style="86"/>
    <col min="12559" max="12559" width="9.85546875" style="86" customWidth="1"/>
    <col min="12560" max="12560" width="9.140625" style="86"/>
    <col min="12561" max="12561" width="6.28515625" style="86" customWidth="1"/>
    <col min="12562" max="12562" width="12.85546875" style="86" customWidth="1"/>
    <col min="12563" max="12801" width="9.140625" style="86"/>
    <col min="12802" max="12802" width="3.42578125" style="86" customWidth="1"/>
    <col min="12803" max="12803" width="8.140625" style="86" customWidth="1"/>
    <col min="12804" max="12812" width="2.7109375" style="86" customWidth="1"/>
    <col min="12813" max="12813" width="2.85546875" style="86" customWidth="1"/>
    <col min="12814" max="12814" width="9.140625" style="86"/>
    <col min="12815" max="12815" width="9.85546875" style="86" customWidth="1"/>
    <col min="12816" max="12816" width="9.140625" style="86"/>
    <col min="12817" max="12817" width="6.28515625" style="86" customWidth="1"/>
    <col min="12818" max="12818" width="12.85546875" style="86" customWidth="1"/>
    <col min="12819" max="13057" width="9.140625" style="86"/>
    <col min="13058" max="13058" width="3.42578125" style="86" customWidth="1"/>
    <col min="13059" max="13059" width="8.140625" style="86" customWidth="1"/>
    <col min="13060" max="13068" width="2.7109375" style="86" customWidth="1"/>
    <col min="13069" max="13069" width="2.85546875" style="86" customWidth="1"/>
    <col min="13070" max="13070" width="9.140625" style="86"/>
    <col min="13071" max="13071" width="9.85546875" style="86" customWidth="1"/>
    <col min="13072" max="13072" width="9.140625" style="86"/>
    <col min="13073" max="13073" width="6.28515625" style="86" customWidth="1"/>
    <col min="13074" max="13074" width="12.85546875" style="86" customWidth="1"/>
    <col min="13075" max="13313" width="9.140625" style="86"/>
    <col min="13314" max="13314" width="3.42578125" style="86" customWidth="1"/>
    <col min="13315" max="13315" width="8.140625" style="86" customWidth="1"/>
    <col min="13316" max="13324" width="2.7109375" style="86" customWidth="1"/>
    <col min="13325" max="13325" width="2.85546875" style="86" customWidth="1"/>
    <col min="13326" max="13326" width="9.140625" style="86"/>
    <col min="13327" max="13327" width="9.85546875" style="86" customWidth="1"/>
    <col min="13328" max="13328" width="9.140625" style="86"/>
    <col min="13329" max="13329" width="6.28515625" style="86" customWidth="1"/>
    <col min="13330" max="13330" width="12.85546875" style="86" customWidth="1"/>
    <col min="13331" max="13569" width="9.140625" style="86"/>
    <col min="13570" max="13570" width="3.42578125" style="86" customWidth="1"/>
    <col min="13571" max="13571" width="8.140625" style="86" customWidth="1"/>
    <col min="13572" max="13580" width="2.7109375" style="86" customWidth="1"/>
    <col min="13581" max="13581" width="2.85546875" style="86" customWidth="1"/>
    <col min="13582" max="13582" width="9.140625" style="86"/>
    <col min="13583" max="13583" width="9.85546875" style="86" customWidth="1"/>
    <col min="13584" max="13584" width="9.140625" style="86"/>
    <col min="13585" max="13585" width="6.28515625" style="86" customWidth="1"/>
    <col min="13586" max="13586" width="12.85546875" style="86" customWidth="1"/>
    <col min="13587" max="13825" width="9.140625" style="86"/>
    <col min="13826" max="13826" width="3.42578125" style="86" customWidth="1"/>
    <col min="13827" max="13827" width="8.140625" style="86" customWidth="1"/>
    <col min="13828" max="13836" width="2.7109375" style="86" customWidth="1"/>
    <col min="13837" max="13837" width="2.85546875" style="86" customWidth="1"/>
    <col min="13838" max="13838" width="9.140625" style="86"/>
    <col min="13839" max="13839" width="9.85546875" style="86" customWidth="1"/>
    <col min="13840" max="13840" width="9.140625" style="86"/>
    <col min="13841" max="13841" width="6.28515625" style="86" customWidth="1"/>
    <col min="13842" max="13842" width="12.85546875" style="86" customWidth="1"/>
    <col min="13843" max="14081" width="9.140625" style="86"/>
    <col min="14082" max="14082" width="3.42578125" style="86" customWidth="1"/>
    <col min="14083" max="14083" width="8.140625" style="86" customWidth="1"/>
    <col min="14084" max="14092" width="2.7109375" style="86" customWidth="1"/>
    <col min="14093" max="14093" width="2.85546875" style="86" customWidth="1"/>
    <col min="14094" max="14094" width="9.140625" style="86"/>
    <col min="14095" max="14095" width="9.85546875" style="86" customWidth="1"/>
    <col min="14096" max="14096" width="9.140625" style="86"/>
    <col min="14097" max="14097" width="6.28515625" style="86" customWidth="1"/>
    <col min="14098" max="14098" width="12.85546875" style="86" customWidth="1"/>
    <col min="14099" max="14337" width="9.140625" style="86"/>
    <col min="14338" max="14338" width="3.42578125" style="86" customWidth="1"/>
    <col min="14339" max="14339" width="8.140625" style="86" customWidth="1"/>
    <col min="14340" max="14348" width="2.7109375" style="86" customWidth="1"/>
    <col min="14349" max="14349" width="2.85546875" style="86" customWidth="1"/>
    <col min="14350" max="14350" width="9.140625" style="86"/>
    <col min="14351" max="14351" width="9.85546875" style="86" customWidth="1"/>
    <col min="14352" max="14352" width="9.140625" style="86"/>
    <col min="14353" max="14353" width="6.28515625" style="86" customWidth="1"/>
    <col min="14354" max="14354" width="12.85546875" style="86" customWidth="1"/>
    <col min="14355" max="14593" width="9.140625" style="86"/>
    <col min="14594" max="14594" width="3.42578125" style="86" customWidth="1"/>
    <col min="14595" max="14595" width="8.140625" style="86" customWidth="1"/>
    <col min="14596" max="14604" width="2.7109375" style="86" customWidth="1"/>
    <col min="14605" max="14605" width="2.85546875" style="86" customWidth="1"/>
    <col min="14606" max="14606" width="9.140625" style="86"/>
    <col min="14607" max="14607" width="9.85546875" style="86" customWidth="1"/>
    <col min="14608" max="14608" width="9.140625" style="86"/>
    <col min="14609" max="14609" width="6.28515625" style="86" customWidth="1"/>
    <col min="14610" max="14610" width="12.85546875" style="86" customWidth="1"/>
    <col min="14611" max="14849" width="9.140625" style="86"/>
    <col min="14850" max="14850" width="3.42578125" style="86" customWidth="1"/>
    <col min="14851" max="14851" width="8.140625" style="86" customWidth="1"/>
    <col min="14852" max="14860" width="2.7109375" style="86" customWidth="1"/>
    <col min="14861" max="14861" width="2.85546875" style="86" customWidth="1"/>
    <col min="14862" max="14862" width="9.140625" style="86"/>
    <col min="14863" max="14863" width="9.85546875" style="86" customWidth="1"/>
    <col min="14864" max="14864" width="9.140625" style="86"/>
    <col min="14865" max="14865" width="6.28515625" style="86" customWidth="1"/>
    <col min="14866" max="14866" width="12.85546875" style="86" customWidth="1"/>
    <col min="14867" max="15105" width="9.140625" style="86"/>
    <col min="15106" max="15106" width="3.42578125" style="86" customWidth="1"/>
    <col min="15107" max="15107" width="8.140625" style="86" customWidth="1"/>
    <col min="15108" max="15116" width="2.7109375" style="86" customWidth="1"/>
    <col min="15117" max="15117" width="2.85546875" style="86" customWidth="1"/>
    <col min="15118" max="15118" width="9.140625" style="86"/>
    <col min="15119" max="15119" width="9.85546875" style="86" customWidth="1"/>
    <col min="15120" max="15120" width="9.140625" style="86"/>
    <col min="15121" max="15121" width="6.28515625" style="86" customWidth="1"/>
    <col min="15122" max="15122" width="12.85546875" style="86" customWidth="1"/>
    <col min="15123" max="15361" width="9.140625" style="86"/>
    <col min="15362" max="15362" width="3.42578125" style="86" customWidth="1"/>
    <col min="15363" max="15363" width="8.140625" style="86" customWidth="1"/>
    <col min="15364" max="15372" width="2.7109375" style="86" customWidth="1"/>
    <col min="15373" max="15373" width="2.85546875" style="86" customWidth="1"/>
    <col min="15374" max="15374" width="9.140625" style="86"/>
    <col min="15375" max="15375" width="9.85546875" style="86" customWidth="1"/>
    <col min="15376" max="15376" width="9.140625" style="86"/>
    <col min="15377" max="15377" width="6.28515625" style="86" customWidth="1"/>
    <col min="15378" max="15378" width="12.85546875" style="86" customWidth="1"/>
    <col min="15379" max="15617" width="9.140625" style="86"/>
    <col min="15618" max="15618" width="3.42578125" style="86" customWidth="1"/>
    <col min="15619" max="15619" width="8.140625" style="86" customWidth="1"/>
    <col min="15620" max="15628" width="2.7109375" style="86" customWidth="1"/>
    <col min="15629" max="15629" width="2.85546875" style="86" customWidth="1"/>
    <col min="15630" max="15630" width="9.140625" style="86"/>
    <col min="15631" max="15631" width="9.85546875" style="86" customWidth="1"/>
    <col min="15632" max="15632" width="9.140625" style="86"/>
    <col min="15633" max="15633" width="6.28515625" style="86" customWidth="1"/>
    <col min="15634" max="15634" width="12.85546875" style="86" customWidth="1"/>
    <col min="15635" max="15873" width="9.140625" style="86"/>
    <col min="15874" max="15874" width="3.42578125" style="86" customWidth="1"/>
    <col min="15875" max="15875" width="8.140625" style="86" customWidth="1"/>
    <col min="15876" max="15884" width="2.7109375" style="86" customWidth="1"/>
    <col min="15885" max="15885" width="2.85546875" style="86" customWidth="1"/>
    <col min="15886" max="15886" width="9.140625" style="86"/>
    <col min="15887" max="15887" width="9.85546875" style="86" customWidth="1"/>
    <col min="15888" max="15888" width="9.140625" style="86"/>
    <col min="15889" max="15889" width="6.28515625" style="86" customWidth="1"/>
    <col min="15890" max="15890" width="12.85546875" style="86" customWidth="1"/>
    <col min="15891" max="16129" width="9.140625" style="86"/>
    <col min="16130" max="16130" width="3.42578125" style="86" customWidth="1"/>
    <col min="16131" max="16131" width="8.140625" style="86" customWidth="1"/>
    <col min="16132" max="16140" width="2.7109375" style="86" customWidth="1"/>
    <col min="16141" max="16141" width="2.85546875" style="86" customWidth="1"/>
    <col min="16142" max="16142" width="9.140625" style="86"/>
    <col min="16143" max="16143" width="9.85546875" style="86" customWidth="1"/>
    <col min="16144" max="16144" width="9.140625" style="86"/>
    <col min="16145" max="16145" width="6.28515625" style="86" customWidth="1"/>
    <col min="16146" max="16146" width="12.85546875" style="86" customWidth="1"/>
    <col min="16147" max="16384" width="9.140625" style="86"/>
  </cols>
  <sheetData>
    <row r="2" spans="3:18">
      <c r="P2" s="367"/>
      <c r="Q2" s="367"/>
      <c r="R2" s="367"/>
    </row>
    <row r="3" spans="3:18">
      <c r="D3" s="87"/>
      <c r="E3" s="87"/>
      <c r="F3" s="87"/>
      <c r="G3" s="87"/>
      <c r="H3" s="87"/>
      <c r="I3" s="87"/>
      <c r="J3" s="87"/>
      <c r="K3" s="87"/>
      <c r="L3" s="87"/>
      <c r="M3" s="87"/>
      <c r="N3" s="87"/>
      <c r="R3" s="88"/>
    </row>
    <row r="4" spans="3:18">
      <c r="R4" s="88"/>
    </row>
    <row r="6" spans="3:18" ht="17.25" customHeight="1">
      <c r="C6" s="86" t="s">
        <v>0</v>
      </c>
      <c r="D6" s="87"/>
      <c r="E6" s="87"/>
      <c r="F6" s="87"/>
      <c r="G6" s="89">
        <v>2</v>
      </c>
      <c r="H6" s="89">
        <v>0</v>
      </c>
      <c r="I6" s="89">
        <v>3</v>
      </c>
      <c r="J6" s="89">
        <v>2</v>
      </c>
      <c r="K6" s="89">
        <v>4</v>
      </c>
      <c r="L6" s="89">
        <v>6</v>
      </c>
      <c r="M6" s="89">
        <v>5</v>
      </c>
      <c r="N6" s="87"/>
    </row>
    <row r="7" spans="3:18" ht="18.75" customHeight="1">
      <c r="C7" s="86" t="s">
        <v>260</v>
      </c>
    </row>
    <row r="8" spans="3:18" ht="15.75" customHeight="1"/>
    <row r="9" spans="3:18" ht="17.25" customHeight="1">
      <c r="C9" s="86" t="s">
        <v>701</v>
      </c>
    </row>
    <row r="10" spans="3:18" ht="18.75" customHeight="1">
      <c r="C10" s="86" t="s">
        <v>261</v>
      </c>
    </row>
    <row r="14" spans="3:18" ht="50.25">
      <c r="C14" s="90" t="s">
        <v>734</v>
      </c>
    </row>
    <row r="21" spans="13:16">
      <c r="N21" s="91"/>
      <c r="O21" s="91"/>
      <c r="P21" s="91"/>
    </row>
    <row r="22" spans="13:16" ht="20.25">
      <c r="M22" s="92"/>
      <c r="N22" s="93" t="s">
        <v>262</v>
      </c>
      <c r="O22" s="91"/>
      <c r="P22" s="91"/>
    </row>
    <row r="23" spans="13:16" ht="20.25">
      <c r="M23" s="92"/>
      <c r="N23" s="93" t="s">
        <v>735</v>
      </c>
      <c r="O23" s="91"/>
      <c r="P23" s="91"/>
    </row>
    <row r="24" spans="13:16" ht="20.25">
      <c r="M24" s="92"/>
      <c r="N24" s="93" t="s">
        <v>41</v>
      </c>
      <c r="O24" s="91"/>
      <c r="P24" s="91"/>
    </row>
    <row r="25" spans="13:16">
      <c r="N25" s="91"/>
      <c r="O25" s="91"/>
      <c r="P25" s="91"/>
    </row>
    <row r="26" spans="13:16">
      <c r="N26" s="91"/>
      <c r="O26" s="91"/>
      <c r="P26" s="91"/>
    </row>
    <row r="37" spans="2:18" ht="21" customHeight="1">
      <c r="B37" s="368" t="s">
        <v>42</v>
      </c>
      <c r="C37" s="368"/>
      <c r="D37" s="368"/>
      <c r="E37" s="368"/>
      <c r="F37" s="368"/>
      <c r="G37" s="368"/>
      <c r="H37" s="368"/>
      <c r="I37" s="368"/>
      <c r="J37" s="368"/>
      <c r="K37" s="368"/>
      <c r="L37" s="368"/>
      <c r="M37" s="368"/>
      <c r="N37" s="368" t="s">
        <v>1</v>
      </c>
      <c r="O37" s="368"/>
      <c r="P37" s="368" t="s">
        <v>2</v>
      </c>
      <c r="Q37" s="368"/>
      <c r="R37" s="368"/>
    </row>
    <row r="38" spans="2:18" ht="17.25" customHeight="1">
      <c r="B38" s="369"/>
      <c r="C38" s="370"/>
      <c r="D38" s="370"/>
      <c r="E38" s="370"/>
      <c r="F38" s="370"/>
      <c r="G38" s="370"/>
      <c r="H38" s="370"/>
      <c r="I38" s="370"/>
      <c r="J38" s="370"/>
      <c r="K38" s="370"/>
      <c r="L38" s="370"/>
      <c r="M38" s="371"/>
      <c r="N38" s="369"/>
      <c r="O38" s="371"/>
      <c r="P38" s="369"/>
      <c r="Q38" s="370"/>
      <c r="R38" s="371"/>
    </row>
    <row r="39" spans="2:18" ht="21" customHeight="1">
      <c r="B39" s="369"/>
      <c r="C39" s="370"/>
      <c r="D39" s="370"/>
      <c r="E39" s="370"/>
      <c r="F39" s="370"/>
      <c r="G39" s="370"/>
      <c r="H39" s="370"/>
      <c r="I39" s="370"/>
      <c r="J39" s="370"/>
      <c r="K39" s="370"/>
      <c r="L39" s="370"/>
      <c r="M39" s="371"/>
      <c r="N39" s="369"/>
      <c r="O39" s="371"/>
      <c r="P39" s="369"/>
      <c r="Q39" s="370"/>
      <c r="R39" s="371"/>
    </row>
    <row r="40" spans="2:18" ht="18" customHeight="1">
      <c r="B40" s="369"/>
      <c r="C40" s="370"/>
      <c r="D40" s="370"/>
      <c r="E40" s="370"/>
      <c r="F40" s="370"/>
      <c r="G40" s="370"/>
      <c r="H40" s="370"/>
      <c r="I40" s="370"/>
      <c r="J40" s="370"/>
      <c r="K40" s="370"/>
      <c r="L40" s="370"/>
      <c r="M40" s="371"/>
      <c r="N40" s="369"/>
      <c r="O40" s="371"/>
      <c r="P40" s="369"/>
      <c r="Q40" s="370"/>
      <c r="R40" s="371"/>
    </row>
  </sheetData>
  <mergeCells count="13">
    <mergeCell ref="B39:M39"/>
    <mergeCell ref="N39:O39"/>
    <mergeCell ref="P39:R39"/>
    <mergeCell ref="B40:M40"/>
    <mergeCell ref="N40:O40"/>
    <mergeCell ref="P40:R40"/>
    <mergeCell ref="P2:R2"/>
    <mergeCell ref="B37:M37"/>
    <mergeCell ref="N37:O37"/>
    <mergeCell ref="P37:R37"/>
    <mergeCell ref="B38:M38"/>
    <mergeCell ref="N38:O38"/>
    <mergeCell ref="P38:R38"/>
  </mergeCells>
  <pageMargins left="0.27" right="0.17" top="0.28000000000000003" bottom="0.75" header="0.44"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5:D32"/>
  <sheetViews>
    <sheetView topLeftCell="A4" workbookViewId="0">
      <selection activeCell="A15" sqref="A15:D15"/>
    </sheetView>
  </sheetViews>
  <sheetFormatPr defaultRowHeight="15"/>
  <cols>
    <col min="1" max="1" width="9.140625" style="128"/>
    <col min="2" max="2" width="12.5703125" style="128" customWidth="1"/>
    <col min="3" max="3" width="64.28515625" style="128" customWidth="1"/>
    <col min="4" max="4" width="51.28515625" style="128" customWidth="1"/>
    <col min="5" max="257" width="9.140625" style="128"/>
    <col min="258" max="258" width="12.5703125" style="128" customWidth="1"/>
    <col min="259" max="259" width="9.140625" style="128"/>
    <col min="260" max="260" width="68.42578125" style="128" customWidth="1"/>
    <col min="261" max="513" width="9.140625" style="128"/>
    <col min="514" max="514" width="12.5703125" style="128" customWidth="1"/>
    <col min="515" max="515" width="9.140625" style="128"/>
    <col min="516" max="516" width="68.42578125" style="128" customWidth="1"/>
    <col min="517" max="769" width="9.140625" style="128"/>
    <col min="770" max="770" width="12.5703125" style="128" customWidth="1"/>
    <col min="771" max="771" width="9.140625" style="128"/>
    <col min="772" max="772" width="68.42578125" style="128" customWidth="1"/>
    <col min="773" max="1025" width="9.140625" style="128"/>
    <col min="1026" max="1026" width="12.5703125" style="128" customWidth="1"/>
    <col min="1027" max="1027" width="9.140625" style="128"/>
    <col min="1028" max="1028" width="68.42578125" style="128" customWidth="1"/>
    <col min="1029" max="1281" width="9.140625" style="128"/>
    <col min="1282" max="1282" width="12.5703125" style="128" customWidth="1"/>
    <col min="1283" max="1283" width="9.140625" style="128"/>
    <col min="1284" max="1284" width="68.42578125" style="128" customWidth="1"/>
    <col min="1285" max="1537" width="9.140625" style="128"/>
    <col min="1538" max="1538" width="12.5703125" style="128" customWidth="1"/>
    <col min="1539" max="1539" width="9.140625" style="128"/>
    <col min="1540" max="1540" width="68.42578125" style="128" customWidth="1"/>
    <col min="1541" max="1793" width="9.140625" style="128"/>
    <col min="1794" max="1794" width="12.5703125" style="128" customWidth="1"/>
    <col min="1795" max="1795" width="9.140625" style="128"/>
    <col min="1796" max="1796" width="68.42578125" style="128" customWidth="1"/>
    <col min="1797" max="2049" width="9.140625" style="128"/>
    <col min="2050" max="2050" width="12.5703125" style="128" customWidth="1"/>
    <col min="2051" max="2051" width="9.140625" style="128"/>
    <col min="2052" max="2052" width="68.42578125" style="128" customWidth="1"/>
    <col min="2053" max="2305" width="9.140625" style="128"/>
    <col min="2306" max="2306" width="12.5703125" style="128" customWidth="1"/>
    <col min="2307" max="2307" width="9.140625" style="128"/>
    <col min="2308" max="2308" width="68.42578125" style="128" customWidth="1"/>
    <col min="2309" max="2561" width="9.140625" style="128"/>
    <col min="2562" max="2562" width="12.5703125" style="128" customWidth="1"/>
    <col min="2563" max="2563" width="9.140625" style="128"/>
    <col min="2564" max="2564" width="68.42578125" style="128" customWidth="1"/>
    <col min="2565" max="2817" width="9.140625" style="128"/>
    <col min="2818" max="2818" width="12.5703125" style="128" customWidth="1"/>
    <col min="2819" max="2819" width="9.140625" style="128"/>
    <col min="2820" max="2820" width="68.42578125" style="128" customWidth="1"/>
    <col min="2821" max="3073" width="9.140625" style="128"/>
    <col min="3074" max="3074" width="12.5703125" style="128" customWidth="1"/>
    <col min="3075" max="3075" width="9.140625" style="128"/>
    <col min="3076" max="3076" width="68.42578125" style="128" customWidth="1"/>
    <col min="3077" max="3329" width="9.140625" style="128"/>
    <col min="3330" max="3330" width="12.5703125" style="128" customWidth="1"/>
    <col min="3331" max="3331" width="9.140625" style="128"/>
    <col min="3332" max="3332" width="68.42578125" style="128" customWidth="1"/>
    <col min="3333" max="3585" width="9.140625" style="128"/>
    <col min="3586" max="3586" width="12.5703125" style="128" customWidth="1"/>
    <col min="3587" max="3587" width="9.140625" style="128"/>
    <col min="3588" max="3588" width="68.42578125" style="128" customWidth="1"/>
    <col min="3589" max="3841" width="9.140625" style="128"/>
    <col min="3842" max="3842" width="12.5703125" style="128" customWidth="1"/>
    <col min="3843" max="3843" width="9.140625" style="128"/>
    <col min="3844" max="3844" width="68.42578125" style="128" customWidth="1"/>
    <col min="3845" max="4097" width="9.140625" style="128"/>
    <col min="4098" max="4098" width="12.5703125" style="128" customWidth="1"/>
    <col min="4099" max="4099" width="9.140625" style="128"/>
    <col min="4100" max="4100" width="68.42578125" style="128" customWidth="1"/>
    <col min="4101" max="4353" width="9.140625" style="128"/>
    <col min="4354" max="4354" width="12.5703125" style="128" customWidth="1"/>
    <col min="4355" max="4355" width="9.140625" style="128"/>
    <col min="4356" max="4356" width="68.42578125" style="128" customWidth="1"/>
    <col min="4357" max="4609" width="9.140625" style="128"/>
    <col min="4610" max="4610" width="12.5703125" style="128" customWidth="1"/>
    <col min="4611" max="4611" width="9.140625" style="128"/>
    <col min="4612" max="4612" width="68.42578125" style="128" customWidth="1"/>
    <col min="4613" max="4865" width="9.140625" style="128"/>
    <col min="4866" max="4866" width="12.5703125" style="128" customWidth="1"/>
    <col min="4867" max="4867" width="9.140625" style="128"/>
    <col min="4868" max="4868" width="68.42578125" style="128" customWidth="1"/>
    <col min="4869" max="5121" width="9.140625" style="128"/>
    <col min="5122" max="5122" width="12.5703125" style="128" customWidth="1"/>
    <col min="5123" max="5123" width="9.140625" style="128"/>
    <col min="5124" max="5124" width="68.42578125" style="128" customWidth="1"/>
    <col min="5125" max="5377" width="9.140625" style="128"/>
    <col min="5378" max="5378" width="12.5703125" style="128" customWidth="1"/>
    <col min="5379" max="5379" width="9.140625" style="128"/>
    <col min="5380" max="5380" width="68.42578125" style="128" customWidth="1"/>
    <col min="5381" max="5633" width="9.140625" style="128"/>
    <col min="5634" max="5634" width="12.5703125" style="128" customWidth="1"/>
    <col min="5635" max="5635" width="9.140625" style="128"/>
    <col min="5636" max="5636" width="68.42578125" style="128" customWidth="1"/>
    <col min="5637" max="5889" width="9.140625" style="128"/>
    <col min="5890" max="5890" width="12.5703125" style="128" customWidth="1"/>
    <col min="5891" max="5891" width="9.140625" style="128"/>
    <col min="5892" max="5892" width="68.42578125" style="128" customWidth="1"/>
    <col min="5893" max="6145" width="9.140625" style="128"/>
    <col min="6146" max="6146" width="12.5703125" style="128" customWidth="1"/>
    <col min="6147" max="6147" width="9.140625" style="128"/>
    <col min="6148" max="6148" width="68.42578125" style="128" customWidth="1"/>
    <col min="6149" max="6401" width="9.140625" style="128"/>
    <col min="6402" max="6402" width="12.5703125" style="128" customWidth="1"/>
    <col min="6403" max="6403" width="9.140625" style="128"/>
    <col min="6404" max="6404" width="68.42578125" style="128" customWidth="1"/>
    <col min="6405" max="6657" width="9.140625" style="128"/>
    <col min="6658" max="6658" width="12.5703125" style="128" customWidth="1"/>
    <col min="6659" max="6659" width="9.140625" style="128"/>
    <col min="6660" max="6660" width="68.42578125" style="128" customWidth="1"/>
    <col min="6661" max="6913" width="9.140625" style="128"/>
    <col min="6914" max="6914" width="12.5703125" style="128" customWidth="1"/>
    <col min="6915" max="6915" width="9.140625" style="128"/>
    <col min="6916" max="6916" width="68.42578125" style="128" customWidth="1"/>
    <col min="6917" max="7169" width="9.140625" style="128"/>
    <col min="7170" max="7170" width="12.5703125" style="128" customWidth="1"/>
    <col min="7171" max="7171" width="9.140625" style="128"/>
    <col min="7172" max="7172" width="68.42578125" style="128" customWidth="1"/>
    <col min="7173" max="7425" width="9.140625" style="128"/>
    <col min="7426" max="7426" width="12.5703125" style="128" customWidth="1"/>
    <col min="7427" max="7427" width="9.140625" style="128"/>
    <col min="7428" max="7428" width="68.42578125" style="128" customWidth="1"/>
    <col min="7429" max="7681" width="9.140625" style="128"/>
    <col min="7682" max="7682" width="12.5703125" style="128" customWidth="1"/>
    <col min="7683" max="7683" width="9.140625" style="128"/>
    <col min="7684" max="7684" width="68.42578125" style="128" customWidth="1"/>
    <col min="7685" max="7937" width="9.140625" style="128"/>
    <col min="7938" max="7938" width="12.5703125" style="128" customWidth="1"/>
    <col min="7939" max="7939" width="9.140625" style="128"/>
    <col min="7940" max="7940" width="68.42578125" style="128" customWidth="1"/>
    <col min="7941" max="8193" width="9.140625" style="128"/>
    <col min="8194" max="8194" width="12.5703125" style="128" customWidth="1"/>
    <col min="8195" max="8195" width="9.140625" style="128"/>
    <col min="8196" max="8196" width="68.42578125" style="128" customWidth="1"/>
    <col min="8197" max="8449" width="9.140625" style="128"/>
    <col min="8450" max="8450" width="12.5703125" style="128" customWidth="1"/>
    <col min="8451" max="8451" width="9.140625" style="128"/>
    <col min="8452" max="8452" width="68.42578125" style="128" customWidth="1"/>
    <col min="8453" max="8705" width="9.140625" style="128"/>
    <col min="8706" max="8706" width="12.5703125" style="128" customWidth="1"/>
    <col min="8707" max="8707" width="9.140625" style="128"/>
    <col min="8708" max="8708" width="68.42578125" style="128" customWidth="1"/>
    <col min="8709" max="8961" width="9.140625" style="128"/>
    <col min="8962" max="8962" width="12.5703125" style="128" customWidth="1"/>
    <col min="8963" max="8963" width="9.140625" style="128"/>
    <col min="8964" max="8964" width="68.42578125" style="128" customWidth="1"/>
    <col min="8965" max="9217" width="9.140625" style="128"/>
    <col min="9218" max="9218" width="12.5703125" style="128" customWidth="1"/>
    <col min="9219" max="9219" width="9.140625" style="128"/>
    <col min="9220" max="9220" width="68.42578125" style="128" customWidth="1"/>
    <col min="9221" max="9473" width="9.140625" style="128"/>
    <col min="9474" max="9474" width="12.5703125" style="128" customWidth="1"/>
    <col min="9475" max="9475" width="9.140625" style="128"/>
    <col min="9476" max="9476" width="68.42578125" style="128" customWidth="1"/>
    <col min="9477" max="9729" width="9.140625" style="128"/>
    <col min="9730" max="9730" width="12.5703125" style="128" customWidth="1"/>
    <col min="9731" max="9731" width="9.140625" style="128"/>
    <col min="9732" max="9732" width="68.42578125" style="128" customWidth="1"/>
    <col min="9733" max="9985" width="9.140625" style="128"/>
    <col min="9986" max="9986" width="12.5703125" style="128" customWidth="1"/>
    <col min="9987" max="9987" width="9.140625" style="128"/>
    <col min="9988" max="9988" width="68.42578125" style="128" customWidth="1"/>
    <col min="9989" max="10241" width="9.140625" style="128"/>
    <col min="10242" max="10242" width="12.5703125" style="128" customWidth="1"/>
    <col min="10243" max="10243" width="9.140625" style="128"/>
    <col min="10244" max="10244" width="68.42578125" style="128" customWidth="1"/>
    <col min="10245" max="10497" width="9.140625" style="128"/>
    <col min="10498" max="10498" width="12.5703125" style="128" customWidth="1"/>
    <col min="10499" max="10499" width="9.140625" style="128"/>
    <col min="10500" max="10500" width="68.42578125" style="128" customWidth="1"/>
    <col min="10501" max="10753" width="9.140625" style="128"/>
    <col min="10754" max="10754" width="12.5703125" style="128" customWidth="1"/>
    <col min="10755" max="10755" width="9.140625" style="128"/>
    <col min="10756" max="10756" width="68.42578125" style="128" customWidth="1"/>
    <col min="10757" max="11009" width="9.140625" style="128"/>
    <col min="11010" max="11010" width="12.5703125" style="128" customWidth="1"/>
    <col min="11011" max="11011" width="9.140625" style="128"/>
    <col min="11012" max="11012" width="68.42578125" style="128" customWidth="1"/>
    <col min="11013" max="11265" width="9.140625" style="128"/>
    <col min="11266" max="11266" width="12.5703125" style="128" customWidth="1"/>
    <col min="11267" max="11267" width="9.140625" style="128"/>
    <col min="11268" max="11268" width="68.42578125" style="128" customWidth="1"/>
    <col min="11269" max="11521" width="9.140625" style="128"/>
    <col min="11522" max="11522" width="12.5703125" style="128" customWidth="1"/>
    <col min="11523" max="11523" width="9.140625" style="128"/>
    <col min="11524" max="11524" width="68.42578125" style="128" customWidth="1"/>
    <col min="11525" max="11777" width="9.140625" style="128"/>
    <col min="11778" max="11778" width="12.5703125" style="128" customWidth="1"/>
    <col min="11779" max="11779" width="9.140625" style="128"/>
    <col min="11780" max="11780" width="68.42578125" style="128" customWidth="1"/>
    <col min="11781" max="12033" width="9.140625" style="128"/>
    <col min="12034" max="12034" width="12.5703125" style="128" customWidth="1"/>
    <col min="12035" max="12035" width="9.140625" style="128"/>
    <col min="12036" max="12036" width="68.42578125" style="128" customWidth="1"/>
    <col min="12037" max="12289" width="9.140625" style="128"/>
    <col min="12290" max="12290" width="12.5703125" style="128" customWidth="1"/>
    <col min="12291" max="12291" width="9.140625" style="128"/>
    <col min="12292" max="12292" width="68.42578125" style="128" customWidth="1"/>
    <col min="12293" max="12545" width="9.140625" style="128"/>
    <col min="12546" max="12546" width="12.5703125" style="128" customWidth="1"/>
    <col min="12547" max="12547" width="9.140625" style="128"/>
    <col min="12548" max="12548" width="68.42578125" style="128" customWidth="1"/>
    <col min="12549" max="12801" width="9.140625" style="128"/>
    <col min="12802" max="12802" width="12.5703125" style="128" customWidth="1"/>
    <col min="12803" max="12803" width="9.140625" style="128"/>
    <col min="12804" max="12804" width="68.42578125" style="128" customWidth="1"/>
    <col min="12805" max="13057" width="9.140625" style="128"/>
    <col min="13058" max="13058" width="12.5703125" style="128" customWidth="1"/>
    <col min="13059" max="13059" width="9.140625" style="128"/>
    <col min="13060" max="13060" width="68.42578125" style="128" customWidth="1"/>
    <col min="13061" max="13313" width="9.140625" style="128"/>
    <col min="13314" max="13314" width="12.5703125" style="128" customWidth="1"/>
    <col min="13315" max="13315" width="9.140625" style="128"/>
    <col min="13316" max="13316" width="68.42578125" style="128" customWidth="1"/>
    <col min="13317" max="13569" width="9.140625" style="128"/>
    <col min="13570" max="13570" width="12.5703125" style="128" customWidth="1"/>
    <col min="13571" max="13571" width="9.140625" style="128"/>
    <col min="13572" max="13572" width="68.42578125" style="128" customWidth="1"/>
    <col min="13573" max="13825" width="9.140625" style="128"/>
    <col min="13826" max="13826" width="12.5703125" style="128" customWidth="1"/>
    <col min="13827" max="13827" width="9.140625" style="128"/>
    <col min="13828" max="13828" width="68.42578125" style="128" customWidth="1"/>
    <col min="13829" max="14081" width="9.140625" style="128"/>
    <col min="14082" max="14082" width="12.5703125" style="128" customWidth="1"/>
    <col min="14083" max="14083" width="9.140625" style="128"/>
    <col min="14084" max="14084" width="68.42578125" style="128" customWidth="1"/>
    <col min="14085" max="14337" width="9.140625" style="128"/>
    <col min="14338" max="14338" width="12.5703125" style="128" customWidth="1"/>
    <col min="14339" max="14339" width="9.140625" style="128"/>
    <col min="14340" max="14340" width="68.42578125" style="128" customWidth="1"/>
    <col min="14341" max="14593" width="9.140625" style="128"/>
    <col min="14594" max="14594" width="12.5703125" style="128" customWidth="1"/>
    <col min="14595" max="14595" width="9.140625" style="128"/>
    <col min="14596" max="14596" width="68.42578125" style="128" customWidth="1"/>
    <col min="14597" max="14849" width="9.140625" style="128"/>
    <col min="14850" max="14850" width="12.5703125" style="128" customWidth="1"/>
    <col min="14851" max="14851" width="9.140625" style="128"/>
    <col min="14852" max="14852" width="68.42578125" style="128" customWidth="1"/>
    <col min="14853" max="15105" width="9.140625" style="128"/>
    <col min="15106" max="15106" width="12.5703125" style="128" customWidth="1"/>
    <col min="15107" max="15107" width="9.140625" style="128"/>
    <col min="15108" max="15108" width="68.42578125" style="128" customWidth="1"/>
    <col min="15109" max="15361" width="9.140625" style="128"/>
    <col min="15362" max="15362" width="12.5703125" style="128" customWidth="1"/>
    <col min="15363" max="15363" width="9.140625" style="128"/>
    <col min="15364" max="15364" width="68.42578125" style="128" customWidth="1"/>
    <col min="15365" max="15617" width="9.140625" style="128"/>
    <col min="15618" max="15618" width="12.5703125" style="128" customWidth="1"/>
    <col min="15619" max="15619" width="9.140625" style="128"/>
    <col min="15620" max="15620" width="68.42578125" style="128" customWidth="1"/>
    <col min="15621" max="15873" width="9.140625" style="128"/>
    <col min="15874" max="15874" width="12.5703125" style="128" customWidth="1"/>
    <col min="15875" max="15875" width="9.140625" style="128"/>
    <col min="15876" max="15876" width="68.42578125" style="128" customWidth="1"/>
    <col min="15877" max="16129" width="9.140625" style="128"/>
    <col min="16130" max="16130" width="12.5703125" style="128" customWidth="1"/>
    <col min="16131" max="16131" width="9.140625" style="128"/>
    <col min="16132" max="16132" width="68.42578125" style="128" customWidth="1"/>
    <col min="16133" max="16384" width="9.140625" style="128"/>
  </cols>
  <sheetData>
    <row r="5" spans="1:4" ht="15.75">
      <c r="A5" s="110"/>
      <c r="B5" s="110"/>
      <c r="C5" s="142" t="s">
        <v>263</v>
      </c>
    </row>
    <row r="6" spans="1:4" ht="15.75">
      <c r="A6" s="110"/>
      <c r="B6" s="110"/>
      <c r="C6" s="142" t="s">
        <v>736</v>
      </c>
      <c r="D6" s="111"/>
    </row>
    <row r="7" spans="1:4" ht="15.75">
      <c r="A7" s="110"/>
      <c r="B7" s="110"/>
      <c r="C7" s="142" t="s">
        <v>180</v>
      </c>
      <c r="D7" s="111"/>
    </row>
    <row r="8" spans="1:4">
      <c r="A8" s="110"/>
      <c r="B8" s="110"/>
      <c r="C8" s="116"/>
    </row>
    <row r="9" spans="1:4">
      <c r="A9" s="110"/>
      <c r="B9" s="110"/>
      <c r="C9" s="116"/>
    </row>
    <row r="10" spans="1:4">
      <c r="A10" s="110"/>
      <c r="B10" s="110"/>
      <c r="C10" s="141" t="s">
        <v>737</v>
      </c>
    </row>
    <row r="11" spans="1:4">
      <c r="A11" s="110"/>
      <c r="B11" s="110"/>
      <c r="C11" s="116"/>
    </row>
    <row r="12" spans="1:4">
      <c r="A12" s="116"/>
    </row>
    <row r="13" spans="1:4">
      <c r="A13" s="116"/>
    </row>
    <row r="14" spans="1:4" ht="15" customHeight="1">
      <c r="A14" s="373" t="s">
        <v>739</v>
      </c>
      <c r="B14" s="373"/>
      <c r="C14" s="373"/>
      <c r="D14" s="373"/>
    </row>
    <row r="15" spans="1:4" ht="15" customHeight="1">
      <c r="A15" s="373" t="s">
        <v>241</v>
      </c>
      <c r="B15" s="373"/>
      <c r="C15" s="373"/>
      <c r="D15" s="373"/>
    </row>
    <row r="16" spans="1:4" ht="15" customHeight="1">
      <c r="A16" s="373" t="s">
        <v>253</v>
      </c>
      <c r="B16" s="373"/>
      <c r="C16" s="373"/>
      <c r="D16" s="373"/>
    </row>
    <row r="17" spans="1:4">
      <c r="A17" s="372" t="s">
        <v>254</v>
      </c>
      <c r="B17" s="372"/>
      <c r="C17" s="372"/>
      <c r="D17" s="372"/>
    </row>
    <row r="18" spans="1:4">
      <c r="A18" s="372" t="s">
        <v>255</v>
      </c>
      <c r="B18" s="372"/>
      <c r="C18" s="372"/>
      <c r="D18" s="372"/>
    </row>
    <row r="19" spans="1:4">
      <c r="A19" s="372" t="s">
        <v>256</v>
      </c>
      <c r="B19" s="372"/>
      <c r="C19" s="372"/>
      <c r="D19" s="372"/>
    </row>
    <row r="20" spans="1:4">
      <c r="A20" s="372" t="s">
        <v>257</v>
      </c>
      <c r="B20" s="372"/>
      <c r="C20" s="372"/>
      <c r="D20" s="372"/>
    </row>
    <row r="21" spans="1:4">
      <c r="A21" s="372" t="s">
        <v>258</v>
      </c>
      <c r="B21" s="372"/>
      <c r="C21" s="372"/>
      <c r="D21" s="372"/>
    </row>
    <row r="22" spans="1:4">
      <c r="A22" s="372" t="s">
        <v>181</v>
      </c>
      <c r="B22" s="372"/>
      <c r="C22" s="372"/>
      <c r="D22" s="372"/>
    </row>
    <row r="23" spans="1:4">
      <c r="A23" s="116"/>
    </row>
    <row r="24" spans="1:4">
      <c r="A24" s="116"/>
    </row>
    <row r="25" spans="1:4">
      <c r="A25" s="116"/>
    </row>
    <row r="26" spans="1:4">
      <c r="C26" s="116" t="s">
        <v>738</v>
      </c>
      <c r="D26" s="116" t="s">
        <v>239</v>
      </c>
    </row>
    <row r="27" spans="1:4">
      <c r="C27" s="116"/>
    </row>
    <row r="28" spans="1:4">
      <c r="C28" s="116" t="s">
        <v>264</v>
      </c>
      <c r="D28" s="116" t="s">
        <v>240</v>
      </c>
    </row>
    <row r="29" spans="1:4">
      <c r="A29" s="116"/>
      <c r="B29" s="116"/>
      <c r="C29" s="116"/>
    </row>
    <row r="30" spans="1:4">
      <c r="A30" s="116"/>
      <c r="B30" s="116"/>
      <c r="C30" s="116"/>
    </row>
    <row r="31" spans="1:4">
      <c r="A31" s="116"/>
      <c r="B31" s="116"/>
      <c r="C31" s="116"/>
    </row>
    <row r="32" spans="1:4">
      <c r="A32" s="116"/>
      <c r="B32" s="116"/>
      <c r="C32" s="116"/>
    </row>
  </sheetData>
  <mergeCells count="9">
    <mergeCell ref="A20:D20"/>
    <mergeCell ref="A21:D21"/>
    <mergeCell ref="A22:D22"/>
    <mergeCell ref="A14:D14"/>
    <mergeCell ref="A15:D15"/>
    <mergeCell ref="A16:D16"/>
    <mergeCell ref="A17:D17"/>
    <mergeCell ref="A18:D18"/>
    <mergeCell ref="A19:D19"/>
  </mergeCells>
  <pageMargins left="0.42" right="0.17" top="0.75" bottom="0.75" header="0.3" footer="0.3"/>
  <pageSetup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5"/>
  <sheetViews>
    <sheetView topLeftCell="A47" zoomScaleNormal="100" workbookViewId="0">
      <selection activeCell="D64" sqref="D64"/>
    </sheetView>
  </sheetViews>
  <sheetFormatPr defaultRowHeight="12.75"/>
  <cols>
    <col min="1" max="1" width="8.42578125" style="4" customWidth="1"/>
    <col min="2" max="2" width="48.7109375" style="2" customWidth="1"/>
    <col min="3" max="3" width="16.85546875" style="5" customWidth="1"/>
    <col min="4" max="4" width="20" style="6" customWidth="1"/>
    <col min="5" max="5" width="18.28515625" style="6" customWidth="1"/>
    <col min="6" max="6" width="26.140625" style="5" customWidth="1"/>
    <col min="7" max="7" width="23.42578125" style="2" customWidth="1"/>
    <col min="8" max="8" width="9.85546875" style="2" bestFit="1" customWidth="1"/>
    <col min="9" max="247" width="9.140625" style="2"/>
    <col min="248" max="248" width="7" style="2" customWidth="1"/>
    <col min="249" max="249" width="44.5703125" style="2" customWidth="1"/>
    <col min="250" max="250" width="13.85546875" style="2" customWidth="1"/>
    <col min="251" max="251" width="14.28515625" style="2" customWidth="1"/>
    <col min="252" max="252" width="15.5703125" style="2" customWidth="1"/>
    <col min="253" max="253" width="14" style="2" customWidth="1"/>
    <col min="254" max="254" width="15.140625" style="2" customWidth="1"/>
    <col min="255" max="503" width="9.140625" style="2"/>
    <col min="504" max="504" width="7" style="2" customWidth="1"/>
    <col min="505" max="505" width="44.5703125" style="2" customWidth="1"/>
    <col min="506" max="506" width="13.85546875" style="2" customWidth="1"/>
    <col min="507" max="507" width="14.28515625" style="2" customWidth="1"/>
    <col min="508" max="508" width="15.5703125" style="2" customWidth="1"/>
    <col min="509" max="509" width="14" style="2" customWidth="1"/>
    <col min="510" max="510" width="15.140625" style="2" customWidth="1"/>
    <col min="511" max="759" width="9.140625" style="2"/>
    <col min="760" max="760" width="7" style="2" customWidth="1"/>
    <col min="761" max="761" width="44.5703125" style="2" customWidth="1"/>
    <col min="762" max="762" width="13.85546875" style="2" customWidth="1"/>
    <col min="763" max="763" width="14.28515625" style="2" customWidth="1"/>
    <col min="764" max="764" width="15.5703125" style="2" customWidth="1"/>
    <col min="765" max="765" width="14" style="2" customWidth="1"/>
    <col min="766" max="766" width="15.140625" style="2" customWidth="1"/>
    <col min="767" max="1015" width="9.140625" style="2"/>
    <col min="1016" max="1016" width="7" style="2" customWidth="1"/>
    <col min="1017" max="1017" width="44.5703125" style="2" customWidth="1"/>
    <col min="1018" max="1018" width="13.85546875" style="2" customWidth="1"/>
    <col min="1019" max="1019" width="14.28515625" style="2" customWidth="1"/>
    <col min="1020" max="1020" width="15.5703125" style="2" customWidth="1"/>
    <col min="1021" max="1021" width="14" style="2" customWidth="1"/>
    <col min="1022" max="1022" width="15.140625" style="2" customWidth="1"/>
    <col min="1023" max="1271" width="9.140625" style="2"/>
    <col min="1272" max="1272" width="7" style="2" customWidth="1"/>
    <col min="1273" max="1273" width="44.5703125" style="2" customWidth="1"/>
    <col min="1274" max="1274" width="13.85546875" style="2" customWidth="1"/>
    <col min="1275" max="1275" width="14.28515625" style="2" customWidth="1"/>
    <col min="1276" max="1276" width="15.5703125" style="2" customWidth="1"/>
    <col min="1277" max="1277" width="14" style="2" customWidth="1"/>
    <col min="1278" max="1278" width="15.140625" style="2" customWidth="1"/>
    <col min="1279" max="1527" width="9.140625" style="2"/>
    <col min="1528" max="1528" width="7" style="2" customWidth="1"/>
    <col min="1529" max="1529" width="44.5703125" style="2" customWidth="1"/>
    <col min="1530" max="1530" width="13.85546875" style="2" customWidth="1"/>
    <col min="1531" max="1531" width="14.28515625" style="2" customWidth="1"/>
    <col min="1532" max="1532" width="15.5703125" style="2" customWidth="1"/>
    <col min="1533" max="1533" width="14" style="2" customWidth="1"/>
    <col min="1534" max="1534" width="15.140625" style="2" customWidth="1"/>
    <col min="1535" max="1783" width="9.140625" style="2"/>
    <col min="1784" max="1784" width="7" style="2" customWidth="1"/>
    <col min="1785" max="1785" width="44.5703125" style="2" customWidth="1"/>
    <col min="1786" max="1786" width="13.85546875" style="2" customWidth="1"/>
    <col min="1787" max="1787" width="14.28515625" style="2" customWidth="1"/>
    <col min="1788" max="1788" width="15.5703125" style="2" customWidth="1"/>
    <col min="1789" max="1789" width="14" style="2" customWidth="1"/>
    <col min="1790" max="1790" width="15.140625" style="2" customWidth="1"/>
    <col min="1791" max="2039" width="9.140625" style="2"/>
    <col min="2040" max="2040" width="7" style="2" customWidth="1"/>
    <col min="2041" max="2041" width="44.5703125" style="2" customWidth="1"/>
    <col min="2042" max="2042" width="13.85546875" style="2" customWidth="1"/>
    <col min="2043" max="2043" width="14.28515625" style="2" customWidth="1"/>
    <col min="2044" max="2044" width="15.5703125" style="2" customWidth="1"/>
    <col min="2045" max="2045" width="14" style="2" customWidth="1"/>
    <col min="2046" max="2046" width="15.140625" style="2" customWidth="1"/>
    <col min="2047" max="2295" width="9.140625" style="2"/>
    <col min="2296" max="2296" width="7" style="2" customWidth="1"/>
    <col min="2297" max="2297" width="44.5703125" style="2" customWidth="1"/>
    <col min="2298" max="2298" width="13.85546875" style="2" customWidth="1"/>
    <col min="2299" max="2299" width="14.28515625" style="2" customWidth="1"/>
    <col min="2300" max="2300" width="15.5703125" style="2" customWidth="1"/>
    <col min="2301" max="2301" width="14" style="2" customWidth="1"/>
    <col min="2302" max="2302" width="15.140625" style="2" customWidth="1"/>
    <col min="2303" max="2551" width="9.140625" style="2"/>
    <col min="2552" max="2552" width="7" style="2" customWidth="1"/>
    <col min="2553" max="2553" width="44.5703125" style="2" customWidth="1"/>
    <col min="2554" max="2554" width="13.85546875" style="2" customWidth="1"/>
    <col min="2555" max="2555" width="14.28515625" style="2" customWidth="1"/>
    <col min="2556" max="2556" width="15.5703125" style="2" customWidth="1"/>
    <col min="2557" max="2557" width="14" style="2" customWidth="1"/>
    <col min="2558" max="2558" width="15.140625" style="2" customWidth="1"/>
    <col min="2559" max="2807" width="9.140625" style="2"/>
    <col min="2808" max="2808" width="7" style="2" customWidth="1"/>
    <col min="2809" max="2809" width="44.5703125" style="2" customWidth="1"/>
    <col min="2810" max="2810" width="13.85546875" style="2" customWidth="1"/>
    <col min="2811" max="2811" width="14.28515625" style="2" customWidth="1"/>
    <col min="2812" max="2812" width="15.5703125" style="2" customWidth="1"/>
    <col min="2813" max="2813" width="14" style="2" customWidth="1"/>
    <col min="2814" max="2814" width="15.140625" style="2" customWidth="1"/>
    <col min="2815" max="3063" width="9.140625" style="2"/>
    <col min="3064" max="3064" width="7" style="2" customWidth="1"/>
    <col min="3065" max="3065" width="44.5703125" style="2" customWidth="1"/>
    <col min="3066" max="3066" width="13.85546875" style="2" customWidth="1"/>
    <col min="3067" max="3067" width="14.28515625" style="2" customWidth="1"/>
    <col min="3068" max="3068" width="15.5703125" style="2" customWidth="1"/>
    <col min="3069" max="3069" width="14" style="2" customWidth="1"/>
    <col min="3070" max="3070" width="15.140625" style="2" customWidth="1"/>
    <col min="3071" max="3319" width="9.140625" style="2"/>
    <col min="3320" max="3320" width="7" style="2" customWidth="1"/>
    <col min="3321" max="3321" width="44.5703125" style="2" customWidth="1"/>
    <col min="3322" max="3322" width="13.85546875" style="2" customWidth="1"/>
    <col min="3323" max="3323" width="14.28515625" style="2" customWidth="1"/>
    <col min="3324" max="3324" width="15.5703125" style="2" customWidth="1"/>
    <col min="3325" max="3325" width="14" style="2" customWidth="1"/>
    <col min="3326" max="3326" width="15.140625" style="2" customWidth="1"/>
    <col min="3327" max="3575" width="9.140625" style="2"/>
    <col min="3576" max="3576" width="7" style="2" customWidth="1"/>
    <col min="3577" max="3577" width="44.5703125" style="2" customWidth="1"/>
    <col min="3578" max="3578" width="13.85546875" style="2" customWidth="1"/>
    <col min="3579" max="3579" width="14.28515625" style="2" customWidth="1"/>
    <col min="3580" max="3580" width="15.5703125" style="2" customWidth="1"/>
    <col min="3581" max="3581" width="14" style="2" customWidth="1"/>
    <col min="3582" max="3582" width="15.140625" style="2" customWidth="1"/>
    <col min="3583" max="3831" width="9.140625" style="2"/>
    <col min="3832" max="3832" width="7" style="2" customWidth="1"/>
    <col min="3833" max="3833" width="44.5703125" style="2" customWidth="1"/>
    <col min="3834" max="3834" width="13.85546875" style="2" customWidth="1"/>
    <col min="3835" max="3835" width="14.28515625" style="2" customWidth="1"/>
    <col min="3836" max="3836" width="15.5703125" style="2" customWidth="1"/>
    <col min="3837" max="3837" width="14" style="2" customWidth="1"/>
    <col min="3838" max="3838" width="15.140625" style="2" customWidth="1"/>
    <col min="3839" max="4087" width="9.140625" style="2"/>
    <col min="4088" max="4088" width="7" style="2" customWidth="1"/>
    <col min="4089" max="4089" width="44.5703125" style="2" customWidth="1"/>
    <col min="4090" max="4090" width="13.85546875" style="2" customWidth="1"/>
    <col min="4091" max="4091" width="14.28515625" style="2" customWidth="1"/>
    <col min="4092" max="4092" width="15.5703125" style="2" customWidth="1"/>
    <col min="4093" max="4093" width="14" style="2" customWidth="1"/>
    <col min="4094" max="4094" width="15.140625" style="2" customWidth="1"/>
    <col min="4095" max="4343" width="9.140625" style="2"/>
    <col min="4344" max="4344" width="7" style="2" customWidth="1"/>
    <col min="4345" max="4345" width="44.5703125" style="2" customWidth="1"/>
    <col min="4346" max="4346" width="13.85546875" style="2" customWidth="1"/>
    <col min="4347" max="4347" width="14.28515625" style="2" customWidth="1"/>
    <col min="4348" max="4348" width="15.5703125" style="2" customWidth="1"/>
    <col min="4349" max="4349" width="14" style="2" customWidth="1"/>
    <col min="4350" max="4350" width="15.140625" style="2" customWidth="1"/>
    <col min="4351" max="4599" width="9.140625" style="2"/>
    <col min="4600" max="4600" width="7" style="2" customWidth="1"/>
    <col min="4601" max="4601" width="44.5703125" style="2" customWidth="1"/>
    <col min="4602" max="4602" width="13.85546875" style="2" customWidth="1"/>
    <col min="4603" max="4603" width="14.28515625" style="2" customWidth="1"/>
    <col min="4604" max="4604" width="15.5703125" style="2" customWidth="1"/>
    <col min="4605" max="4605" width="14" style="2" customWidth="1"/>
    <col min="4606" max="4606" width="15.140625" style="2" customWidth="1"/>
    <col min="4607" max="4855" width="9.140625" style="2"/>
    <col min="4856" max="4856" width="7" style="2" customWidth="1"/>
    <col min="4857" max="4857" width="44.5703125" style="2" customWidth="1"/>
    <col min="4858" max="4858" width="13.85546875" style="2" customWidth="1"/>
    <col min="4859" max="4859" width="14.28515625" style="2" customWidth="1"/>
    <col min="4860" max="4860" width="15.5703125" style="2" customWidth="1"/>
    <col min="4861" max="4861" width="14" style="2" customWidth="1"/>
    <col min="4862" max="4862" width="15.140625" style="2" customWidth="1"/>
    <col min="4863" max="5111" width="9.140625" style="2"/>
    <col min="5112" max="5112" width="7" style="2" customWidth="1"/>
    <col min="5113" max="5113" width="44.5703125" style="2" customWidth="1"/>
    <col min="5114" max="5114" width="13.85546875" style="2" customWidth="1"/>
    <col min="5115" max="5115" width="14.28515625" style="2" customWidth="1"/>
    <col min="5116" max="5116" width="15.5703125" style="2" customWidth="1"/>
    <col min="5117" max="5117" width="14" style="2" customWidth="1"/>
    <col min="5118" max="5118" width="15.140625" style="2" customWidth="1"/>
    <col min="5119" max="5367" width="9.140625" style="2"/>
    <col min="5368" max="5368" width="7" style="2" customWidth="1"/>
    <col min="5369" max="5369" width="44.5703125" style="2" customWidth="1"/>
    <col min="5370" max="5370" width="13.85546875" style="2" customWidth="1"/>
    <col min="5371" max="5371" width="14.28515625" style="2" customWidth="1"/>
    <col min="5372" max="5372" width="15.5703125" style="2" customWidth="1"/>
    <col min="5373" max="5373" width="14" style="2" customWidth="1"/>
    <col min="5374" max="5374" width="15.140625" style="2" customWidth="1"/>
    <col min="5375" max="5623" width="9.140625" style="2"/>
    <col min="5624" max="5624" width="7" style="2" customWidth="1"/>
    <col min="5625" max="5625" width="44.5703125" style="2" customWidth="1"/>
    <col min="5626" max="5626" width="13.85546875" style="2" customWidth="1"/>
    <col min="5627" max="5627" width="14.28515625" style="2" customWidth="1"/>
    <col min="5628" max="5628" width="15.5703125" style="2" customWidth="1"/>
    <col min="5629" max="5629" width="14" style="2" customWidth="1"/>
    <col min="5630" max="5630" width="15.140625" style="2" customWidth="1"/>
    <col min="5631" max="5879" width="9.140625" style="2"/>
    <col min="5880" max="5880" width="7" style="2" customWidth="1"/>
    <col min="5881" max="5881" width="44.5703125" style="2" customWidth="1"/>
    <col min="5882" max="5882" width="13.85546875" style="2" customWidth="1"/>
    <col min="5883" max="5883" width="14.28515625" style="2" customWidth="1"/>
    <col min="5884" max="5884" width="15.5703125" style="2" customWidth="1"/>
    <col min="5885" max="5885" width="14" style="2" customWidth="1"/>
    <col min="5886" max="5886" width="15.140625" style="2" customWidth="1"/>
    <col min="5887" max="6135" width="9.140625" style="2"/>
    <col min="6136" max="6136" width="7" style="2" customWidth="1"/>
    <col min="6137" max="6137" width="44.5703125" style="2" customWidth="1"/>
    <col min="6138" max="6138" width="13.85546875" style="2" customWidth="1"/>
    <col min="6139" max="6139" width="14.28515625" style="2" customWidth="1"/>
    <col min="6140" max="6140" width="15.5703125" style="2" customWidth="1"/>
    <col min="6141" max="6141" width="14" style="2" customWidth="1"/>
    <col min="6142" max="6142" width="15.140625" style="2" customWidth="1"/>
    <col min="6143" max="6391" width="9.140625" style="2"/>
    <col min="6392" max="6392" width="7" style="2" customWidth="1"/>
    <col min="6393" max="6393" width="44.5703125" style="2" customWidth="1"/>
    <col min="6394" max="6394" width="13.85546875" style="2" customWidth="1"/>
    <col min="6395" max="6395" width="14.28515625" style="2" customWidth="1"/>
    <col min="6396" max="6396" width="15.5703125" style="2" customWidth="1"/>
    <col min="6397" max="6397" width="14" style="2" customWidth="1"/>
    <col min="6398" max="6398" width="15.140625" style="2" customWidth="1"/>
    <col min="6399" max="6647" width="9.140625" style="2"/>
    <col min="6648" max="6648" width="7" style="2" customWidth="1"/>
    <col min="6649" max="6649" width="44.5703125" style="2" customWidth="1"/>
    <col min="6650" max="6650" width="13.85546875" style="2" customWidth="1"/>
    <col min="6651" max="6651" width="14.28515625" style="2" customWidth="1"/>
    <col min="6652" max="6652" width="15.5703125" style="2" customWidth="1"/>
    <col min="6653" max="6653" width="14" style="2" customWidth="1"/>
    <col min="6654" max="6654" width="15.140625" style="2" customWidth="1"/>
    <col min="6655" max="6903" width="9.140625" style="2"/>
    <col min="6904" max="6904" width="7" style="2" customWidth="1"/>
    <col min="6905" max="6905" width="44.5703125" style="2" customWidth="1"/>
    <col min="6906" max="6906" width="13.85546875" style="2" customWidth="1"/>
    <col min="6907" max="6907" width="14.28515625" style="2" customWidth="1"/>
    <col min="6908" max="6908" width="15.5703125" style="2" customWidth="1"/>
    <col min="6909" max="6909" width="14" style="2" customWidth="1"/>
    <col min="6910" max="6910" width="15.140625" style="2" customWidth="1"/>
    <col min="6911" max="7159" width="9.140625" style="2"/>
    <col min="7160" max="7160" width="7" style="2" customWidth="1"/>
    <col min="7161" max="7161" width="44.5703125" style="2" customWidth="1"/>
    <col min="7162" max="7162" width="13.85546875" style="2" customWidth="1"/>
    <col min="7163" max="7163" width="14.28515625" style="2" customWidth="1"/>
    <col min="7164" max="7164" width="15.5703125" style="2" customWidth="1"/>
    <col min="7165" max="7165" width="14" style="2" customWidth="1"/>
    <col min="7166" max="7166" width="15.140625" style="2" customWidth="1"/>
    <col min="7167" max="7415" width="9.140625" style="2"/>
    <col min="7416" max="7416" width="7" style="2" customWidth="1"/>
    <col min="7417" max="7417" width="44.5703125" style="2" customWidth="1"/>
    <col min="7418" max="7418" width="13.85546875" style="2" customWidth="1"/>
    <col min="7419" max="7419" width="14.28515625" style="2" customWidth="1"/>
    <col min="7420" max="7420" width="15.5703125" style="2" customWidth="1"/>
    <col min="7421" max="7421" width="14" style="2" customWidth="1"/>
    <col min="7422" max="7422" width="15.140625" style="2" customWidth="1"/>
    <col min="7423" max="7671" width="9.140625" style="2"/>
    <col min="7672" max="7672" width="7" style="2" customWidth="1"/>
    <col min="7673" max="7673" width="44.5703125" style="2" customWidth="1"/>
    <col min="7674" max="7674" width="13.85546875" style="2" customWidth="1"/>
    <col min="7675" max="7675" width="14.28515625" style="2" customWidth="1"/>
    <col min="7676" max="7676" width="15.5703125" style="2" customWidth="1"/>
    <col min="7677" max="7677" width="14" style="2" customWidth="1"/>
    <col min="7678" max="7678" width="15.140625" style="2" customWidth="1"/>
    <col min="7679" max="7927" width="9.140625" style="2"/>
    <col min="7928" max="7928" width="7" style="2" customWidth="1"/>
    <col min="7929" max="7929" width="44.5703125" style="2" customWidth="1"/>
    <col min="7930" max="7930" width="13.85546875" style="2" customWidth="1"/>
    <col min="7931" max="7931" width="14.28515625" style="2" customWidth="1"/>
    <col min="7932" max="7932" width="15.5703125" style="2" customWidth="1"/>
    <col min="7933" max="7933" width="14" style="2" customWidth="1"/>
    <col min="7934" max="7934" width="15.140625" style="2" customWidth="1"/>
    <col min="7935" max="8183" width="9.140625" style="2"/>
    <col min="8184" max="8184" width="7" style="2" customWidth="1"/>
    <col min="8185" max="8185" width="44.5703125" style="2" customWidth="1"/>
    <col min="8186" max="8186" width="13.85546875" style="2" customWidth="1"/>
    <col min="8187" max="8187" width="14.28515625" style="2" customWidth="1"/>
    <col min="8188" max="8188" width="15.5703125" style="2" customWidth="1"/>
    <col min="8189" max="8189" width="14" style="2" customWidth="1"/>
    <col min="8190" max="8190" width="15.140625" style="2" customWidth="1"/>
    <col min="8191" max="8439" width="9.140625" style="2"/>
    <col min="8440" max="8440" width="7" style="2" customWidth="1"/>
    <col min="8441" max="8441" width="44.5703125" style="2" customWidth="1"/>
    <col min="8442" max="8442" width="13.85546875" style="2" customWidth="1"/>
    <col min="8443" max="8443" width="14.28515625" style="2" customWidth="1"/>
    <col min="8444" max="8444" width="15.5703125" style="2" customWidth="1"/>
    <col min="8445" max="8445" width="14" style="2" customWidth="1"/>
    <col min="8446" max="8446" width="15.140625" style="2" customWidth="1"/>
    <col min="8447" max="8695" width="9.140625" style="2"/>
    <col min="8696" max="8696" width="7" style="2" customWidth="1"/>
    <col min="8697" max="8697" width="44.5703125" style="2" customWidth="1"/>
    <col min="8698" max="8698" width="13.85546875" style="2" customWidth="1"/>
    <col min="8699" max="8699" width="14.28515625" style="2" customWidth="1"/>
    <col min="8700" max="8700" width="15.5703125" style="2" customWidth="1"/>
    <col min="8701" max="8701" width="14" style="2" customWidth="1"/>
    <col min="8702" max="8702" width="15.140625" style="2" customWidth="1"/>
    <col min="8703" max="8951" width="9.140625" style="2"/>
    <col min="8952" max="8952" width="7" style="2" customWidth="1"/>
    <col min="8953" max="8953" width="44.5703125" style="2" customWidth="1"/>
    <col min="8954" max="8954" width="13.85546875" style="2" customWidth="1"/>
    <col min="8955" max="8955" width="14.28515625" style="2" customWidth="1"/>
    <col min="8956" max="8956" width="15.5703125" style="2" customWidth="1"/>
    <col min="8957" max="8957" width="14" style="2" customWidth="1"/>
    <col min="8958" max="8958" width="15.140625" style="2" customWidth="1"/>
    <col min="8959" max="9207" width="9.140625" style="2"/>
    <col min="9208" max="9208" width="7" style="2" customWidth="1"/>
    <col min="9209" max="9209" width="44.5703125" style="2" customWidth="1"/>
    <col min="9210" max="9210" width="13.85546875" style="2" customWidth="1"/>
    <col min="9211" max="9211" width="14.28515625" style="2" customWidth="1"/>
    <col min="9212" max="9212" width="15.5703125" style="2" customWidth="1"/>
    <col min="9213" max="9213" width="14" style="2" customWidth="1"/>
    <col min="9214" max="9214" width="15.140625" style="2" customWidth="1"/>
    <col min="9215" max="9463" width="9.140625" style="2"/>
    <col min="9464" max="9464" width="7" style="2" customWidth="1"/>
    <col min="9465" max="9465" width="44.5703125" style="2" customWidth="1"/>
    <col min="9466" max="9466" width="13.85546875" style="2" customWidth="1"/>
    <col min="9467" max="9467" width="14.28515625" style="2" customWidth="1"/>
    <col min="9468" max="9468" width="15.5703125" style="2" customWidth="1"/>
    <col min="9469" max="9469" width="14" style="2" customWidth="1"/>
    <col min="9470" max="9470" width="15.140625" style="2" customWidth="1"/>
    <col min="9471" max="9719" width="9.140625" style="2"/>
    <col min="9720" max="9720" width="7" style="2" customWidth="1"/>
    <col min="9721" max="9721" width="44.5703125" style="2" customWidth="1"/>
    <col min="9722" max="9722" width="13.85546875" style="2" customWidth="1"/>
    <col min="9723" max="9723" width="14.28515625" style="2" customWidth="1"/>
    <col min="9724" max="9724" width="15.5703125" style="2" customWidth="1"/>
    <col min="9725" max="9725" width="14" style="2" customWidth="1"/>
    <col min="9726" max="9726" width="15.140625" style="2" customWidth="1"/>
    <col min="9727" max="9975" width="9.140625" style="2"/>
    <col min="9976" max="9976" width="7" style="2" customWidth="1"/>
    <col min="9977" max="9977" width="44.5703125" style="2" customWidth="1"/>
    <col min="9978" max="9978" width="13.85546875" style="2" customWidth="1"/>
    <col min="9979" max="9979" width="14.28515625" style="2" customWidth="1"/>
    <col min="9980" max="9980" width="15.5703125" style="2" customWidth="1"/>
    <col min="9981" max="9981" width="14" style="2" customWidth="1"/>
    <col min="9982" max="9982" width="15.140625" style="2" customWidth="1"/>
    <col min="9983" max="10231" width="9.140625" style="2"/>
    <col min="10232" max="10232" width="7" style="2" customWidth="1"/>
    <col min="10233" max="10233" width="44.5703125" style="2" customWidth="1"/>
    <col min="10234" max="10234" width="13.85546875" style="2" customWidth="1"/>
    <col min="10235" max="10235" width="14.28515625" style="2" customWidth="1"/>
    <col min="10236" max="10236" width="15.5703125" style="2" customWidth="1"/>
    <col min="10237" max="10237" width="14" style="2" customWidth="1"/>
    <col min="10238" max="10238" width="15.140625" style="2" customWidth="1"/>
    <col min="10239" max="10487" width="9.140625" style="2"/>
    <col min="10488" max="10488" width="7" style="2" customWidth="1"/>
    <col min="10489" max="10489" width="44.5703125" style="2" customWidth="1"/>
    <col min="10490" max="10490" width="13.85546875" style="2" customWidth="1"/>
    <col min="10491" max="10491" width="14.28515625" style="2" customWidth="1"/>
    <col min="10492" max="10492" width="15.5703125" style="2" customWidth="1"/>
    <col min="10493" max="10493" width="14" style="2" customWidth="1"/>
    <col min="10494" max="10494" width="15.140625" style="2" customWidth="1"/>
    <col min="10495" max="10743" width="9.140625" style="2"/>
    <col min="10744" max="10744" width="7" style="2" customWidth="1"/>
    <col min="10745" max="10745" width="44.5703125" style="2" customWidth="1"/>
    <col min="10746" max="10746" width="13.85546875" style="2" customWidth="1"/>
    <col min="10747" max="10747" width="14.28515625" style="2" customWidth="1"/>
    <col min="10748" max="10748" width="15.5703125" style="2" customWidth="1"/>
    <col min="10749" max="10749" width="14" style="2" customWidth="1"/>
    <col min="10750" max="10750" width="15.140625" style="2" customWidth="1"/>
    <col min="10751" max="10999" width="9.140625" style="2"/>
    <col min="11000" max="11000" width="7" style="2" customWidth="1"/>
    <col min="11001" max="11001" width="44.5703125" style="2" customWidth="1"/>
    <col min="11002" max="11002" width="13.85546875" style="2" customWidth="1"/>
    <col min="11003" max="11003" width="14.28515625" style="2" customWidth="1"/>
    <col min="11004" max="11004" width="15.5703125" style="2" customWidth="1"/>
    <col min="11005" max="11005" width="14" style="2" customWidth="1"/>
    <col min="11006" max="11006" width="15.140625" style="2" customWidth="1"/>
    <col min="11007" max="11255" width="9.140625" style="2"/>
    <col min="11256" max="11256" width="7" style="2" customWidth="1"/>
    <col min="11257" max="11257" width="44.5703125" style="2" customWidth="1"/>
    <col min="11258" max="11258" width="13.85546875" style="2" customWidth="1"/>
    <col min="11259" max="11259" width="14.28515625" style="2" customWidth="1"/>
    <col min="11260" max="11260" width="15.5703125" style="2" customWidth="1"/>
    <col min="11261" max="11261" width="14" style="2" customWidth="1"/>
    <col min="11262" max="11262" width="15.140625" style="2" customWidth="1"/>
    <col min="11263" max="11511" width="9.140625" style="2"/>
    <col min="11512" max="11512" width="7" style="2" customWidth="1"/>
    <col min="11513" max="11513" width="44.5703125" style="2" customWidth="1"/>
    <col min="11514" max="11514" width="13.85546875" style="2" customWidth="1"/>
    <col min="11515" max="11515" width="14.28515625" style="2" customWidth="1"/>
    <col min="11516" max="11516" width="15.5703125" style="2" customWidth="1"/>
    <col min="11517" max="11517" width="14" style="2" customWidth="1"/>
    <col min="11518" max="11518" width="15.140625" style="2" customWidth="1"/>
    <col min="11519" max="11767" width="9.140625" style="2"/>
    <col min="11768" max="11768" width="7" style="2" customWidth="1"/>
    <col min="11769" max="11769" width="44.5703125" style="2" customWidth="1"/>
    <col min="11770" max="11770" width="13.85546875" style="2" customWidth="1"/>
    <col min="11771" max="11771" width="14.28515625" style="2" customWidth="1"/>
    <col min="11772" max="11772" width="15.5703125" style="2" customWidth="1"/>
    <col min="11773" max="11773" width="14" style="2" customWidth="1"/>
    <col min="11774" max="11774" width="15.140625" style="2" customWidth="1"/>
    <col min="11775" max="12023" width="9.140625" style="2"/>
    <col min="12024" max="12024" width="7" style="2" customWidth="1"/>
    <col min="12025" max="12025" width="44.5703125" style="2" customWidth="1"/>
    <col min="12026" max="12026" width="13.85546875" style="2" customWidth="1"/>
    <col min="12027" max="12027" width="14.28515625" style="2" customWidth="1"/>
    <col min="12028" max="12028" width="15.5703125" style="2" customWidth="1"/>
    <col min="12029" max="12029" width="14" style="2" customWidth="1"/>
    <col min="12030" max="12030" width="15.140625" style="2" customWidth="1"/>
    <col min="12031" max="12279" width="9.140625" style="2"/>
    <col min="12280" max="12280" width="7" style="2" customWidth="1"/>
    <col min="12281" max="12281" width="44.5703125" style="2" customWidth="1"/>
    <col min="12282" max="12282" width="13.85546875" style="2" customWidth="1"/>
    <col min="12283" max="12283" width="14.28515625" style="2" customWidth="1"/>
    <col min="12284" max="12284" width="15.5703125" style="2" customWidth="1"/>
    <col min="12285" max="12285" width="14" style="2" customWidth="1"/>
    <col min="12286" max="12286" width="15.140625" style="2" customWidth="1"/>
    <col min="12287" max="12535" width="9.140625" style="2"/>
    <col min="12536" max="12536" width="7" style="2" customWidth="1"/>
    <col min="12537" max="12537" width="44.5703125" style="2" customWidth="1"/>
    <col min="12538" max="12538" width="13.85546875" style="2" customWidth="1"/>
    <col min="12539" max="12539" width="14.28515625" style="2" customWidth="1"/>
    <col min="12540" max="12540" width="15.5703125" style="2" customWidth="1"/>
    <col min="12541" max="12541" width="14" style="2" customWidth="1"/>
    <col min="12542" max="12542" width="15.140625" style="2" customWidth="1"/>
    <col min="12543" max="12791" width="9.140625" style="2"/>
    <col min="12792" max="12792" width="7" style="2" customWidth="1"/>
    <col min="12793" max="12793" width="44.5703125" style="2" customWidth="1"/>
    <col min="12794" max="12794" width="13.85546875" style="2" customWidth="1"/>
    <col min="12795" max="12795" width="14.28515625" style="2" customWidth="1"/>
    <col min="12796" max="12796" width="15.5703125" style="2" customWidth="1"/>
    <col min="12797" max="12797" width="14" style="2" customWidth="1"/>
    <col min="12798" max="12798" width="15.140625" style="2" customWidth="1"/>
    <col min="12799" max="13047" width="9.140625" style="2"/>
    <col min="13048" max="13048" width="7" style="2" customWidth="1"/>
    <col min="13049" max="13049" width="44.5703125" style="2" customWidth="1"/>
    <col min="13050" max="13050" width="13.85546875" style="2" customWidth="1"/>
    <col min="13051" max="13051" width="14.28515625" style="2" customWidth="1"/>
    <col min="13052" max="13052" width="15.5703125" style="2" customWidth="1"/>
    <col min="13053" max="13053" width="14" style="2" customWidth="1"/>
    <col min="13054" max="13054" width="15.140625" style="2" customWidth="1"/>
    <col min="13055" max="13303" width="9.140625" style="2"/>
    <col min="13304" max="13304" width="7" style="2" customWidth="1"/>
    <col min="13305" max="13305" width="44.5703125" style="2" customWidth="1"/>
    <col min="13306" max="13306" width="13.85546875" style="2" customWidth="1"/>
    <col min="13307" max="13307" width="14.28515625" style="2" customWidth="1"/>
    <col min="13308" max="13308" width="15.5703125" style="2" customWidth="1"/>
    <col min="13309" max="13309" width="14" style="2" customWidth="1"/>
    <col min="13310" max="13310" width="15.140625" style="2" customWidth="1"/>
    <col min="13311" max="13559" width="9.140625" style="2"/>
    <col min="13560" max="13560" width="7" style="2" customWidth="1"/>
    <col min="13561" max="13561" width="44.5703125" style="2" customWidth="1"/>
    <col min="13562" max="13562" width="13.85546875" style="2" customWidth="1"/>
    <col min="13563" max="13563" width="14.28515625" style="2" customWidth="1"/>
    <col min="13564" max="13564" width="15.5703125" style="2" customWidth="1"/>
    <col min="13565" max="13565" width="14" style="2" customWidth="1"/>
    <col min="13566" max="13566" width="15.140625" style="2" customWidth="1"/>
    <col min="13567" max="13815" width="9.140625" style="2"/>
    <col min="13816" max="13816" width="7" style="2" customWidth="1"/>
    <col min="13817" max="13817" width="44.5703125" style="2" customWidth="1"/>
    <col min="13818" max="13818" width="13.85546875" style="2" customWidth="1"/>
    <col min="13819" max="13819" width="14.28515625" style="2" customWidth="1"/>
    <col min="13820" max="13820" width="15.5703125" style="2" customWidth="1"/>
    <col min="13821" max="13821" width="14" style="2" customWidth="1"/>
    <col min="13822" max="13822" width="15.140625" style="2" customWidth="1"/>
    <col min="13823" max="14071" width="9.140625" style="2"/>
    <col min="14072" max="14072" width="7" style="2" customWidth="1"/>
    <col min="14073" max="14073" width="44.5703125" style="2" customWidth="1"/>
    <col min="14074" max="14074" width="13.85546875" style="2" customWidth="1"/>
    <col min="14075" max="14075" width="14.28515625" style="2" customWidth="1"/>
    <col min="14076" max="14076" width="15.5703125" style="2" customWidth="1"/>
    <col min="14077" max="14077" width="14" style="2" customWidth="1"/>
    <col min="14078" max="14078" width="15.140625" style="2" customWidth="1"/>
    <col min="14079" max="14327" width="9.140625" style="2"/>
    <col min="14328" max="14328" width="7" style="2" customWidth="1"/>
    <col min="14329" max="14329" width="44.5703125" style="2" customWidth="1"/>
    <col min="14330" max="14330" width="13.85546875" style="2" customWidth="1"/>
    <col min="14331" max="14331" width="14.28515625" style="2" customWidth="1"/>
    <col min="14332" max="14332" width="15.5703125" style="2" customWidth="1"/>
    <col min="14333" max="14333" width="14" style="2" customWidth="1"/>
    <col min="14334" max="14334" width="15.140625" style="2" customWidth="1"/>
    <col min="14335" max="14583" width="9.140625" style="2"/>
    <col min="14584" max="14584" width="7" style="2" customWidth="1"/>
    <col min="14585" max="14585" width="44.5703125" style="2" customWidth="1"/>
    <col min="14586" max="14586" width="13.85546875" style="2" customWidth="1"/>
    <col min="14587" max="14587" width="14.28515625" style="2" customWidth="1"/>
    <col min="14588" max="14588" width="15.5703125" style="2" customWidth="1"/>
    <col min="14589" max="14589" width="14" style="2" customWidth="1"/>
    <col min="14590" max="14590" width="15.140625" style="2" customWidth="1"/>
    <col min="14591" max="14839" width="9.140625" style="2"/>
    <col min="14840" max="14840" width="7" style="2" customWidth="1"/>
    <col min="14841" max="14841" width="44.5703125" style="2" customWidth="1"/>
    <col min="14842" max="14842" width="13.85546875" style="2" customWidth="1"/>
    <col min="14843" max="14843" width="14.28515625" style="2" customWidth="1"/>
    <col min="14844" max="14844" width="15.5703125" style="2" customWidth="1"/>
    <col min="14845" max="14845" width="14" style="2" customWidth="1"/>
    <col min="14846" max="14846" width="15.140625" style="2" customWidth="1"/>
    <col min="14847" max="15095" width="9.140625" style="2"/>
    <col min="15096" max="15096" width="7" style="2" customWidth="1"/>
    <col min="15097" max="15097" width="44.5703125" style="2" customWidth="1"/>
    <col min="15098" max="15098" width="13.85546875" style="2" customWidth="1"/>
    <col min="15099" max="15099" width="14.28515625" style="2" customWidth="1"/>
    <col min="15100" max="15100" width="15.5703125" style="2" customWidth="1"/>
    <col min="15101" max="15101" width="14" style="2" customWidth="1"/>
    <col min="15102" max="15102" width="15.140625" style="2" customWidth="1"/>
    <col min="15103" max="15351" width="9.140625" style="2"/>
    <col min="15352" max="15352" width="7" style="2" customWidth="1"/>
    <col min="15353" max="15353" width="44.5703125" style="2" customWidth="1"/>
    <col min="15354" max="15354" width="13.85546875" style="2" customWidth="1"/>
    <col min="15355" max="15355" width="14.28515625" style="2" customWidth="1"/>
    <col min="15356" max="15356" width="15.5703125" style="2" customWidth="1"/>
    <col min="15357" max="15357" width="14" style="2" customWidth="1"/>
    <col min="15358" max="15358" width="15.140625" style="2" customWidth="1"/>
    <col min="15359" max="15607" width="9.140625" style="2"/>
    <col min="15608" max="15608" width="7" style="2" customWidth="1"/>
    <col min="15609" max="15609" width="44.5703125" style="2" customWidth="1"/>
    <col min="15610" max="15610" width="13.85546875" style="2" customWidth="1"/>
    <col min="15611" max="15611" width="14.28515625" style="2" customWidth="1"/>
    <col min="15612" max="15612" width="15.5703125" style="2" customWidth="1"/>
    <col min="15613" max="15613" width="14" style="2" customWidth="1"/>
    <col min="15614" max="15614" width="15.140625" style="2" customWidth="1"/>
    <col min="15615" max="15863" width="9.140625" style="2"/>
    <col min="15864" max="15864" width="7" style="2" customWidth="1"/>
    <col min="15865" max="15865" width="44.5703125" style="2" customWidth="1"/>
    <col min="15866" max="15866" width="13.85546875" style="2" customWidth="1"/>
    <col min="15867" max="15867" width="14.28515625" style="2" customWidth="1"/>
    <col min="15868" max="15868" width="15.5703125" style="2" customWidth="1"/>
    <col min="15869" max="15869" width="14" style="2" customWidth="1"/>
    <col min="15870" max="15870" width="15.140625" style="2" customWidth="1"/>
    <col min="15871" max="16119" width="9.140625" style="2"/>
    <col min="16120" max="16120" width="7" style="2" customWidth="1"/>
    <col min="16121" max="16121" width="44.5703125" style="2" customWidth="1"/>
    <col min="16122" max="16122" width="13.85546875" style="2" customWidth="1"/>
    <col min="16123" max="16123" width="14.28515625" style="2" customWidth="1"/>
    <col min="16124" max="16124" width="15.5703125" style="2" customWidth="1"/>
    <col min="16125" max="16125" width="14" style="2" customWidth="1"/>
    <col min="16126" max="16126" width="15.140625" style="2" customWidth="1"/>
    <col min="16127" max="16384" width="9.140625" style="2"/>
  </cols>
  <sheetData>
    <row r="1" spans="1:7">
      <c r="D1" s="65"/>
    </row>
    <row r="2" spans="1:7">
      <c r="D2" s="65"/>
    </row>
    <row r="3" spans="1:7" ht="3.75" customHeight="1"/>
    <row r="4" spans="1:7" ht="11.25" hidden="1" customHeight="1">
      <c r="A4" s="2"/>
      <c r="C4" s="2"/>
      <c r="D4" s="28"/>
      <c r="E4" s="2"/>
      <c r="F4" s="2"/>
    </row>
    <row r="5" spans="1:7" ht="11.25" customHeight="1">
      <c r="A5" s="374" t="s">
        <v>169</v>
      </c>
      <c r="B5" s="374"/>
      <c r="C5" s="374"/>
      <c r="D5" s="374"/>
      <c r="E5" s="2"/>
      <c r="F5" s="2"/>
    </row>
    <row r="6" spans="1:7">
      <c r="A6" s="34"/>
      <c r="B6" s="35"/>
      <c r="C6" s="25"/>
      <c r="D6" s="57"/>
      <c r="E6" s="2"/>
      <c r="F6" s="2"/>
    </row>
    <row r="7" spans="1:7" ht="36" customHeight="1">
      <c r="A7" s="31" t="s">
        <v>265</v>
      </c>
      <c r="B7" s="36"/>
      <c r="C7" s="375" t="s">
        <v>740</v>
      </c>
      <c r="D7" s="375"/>
      <c r="E7" s="2"/>
      <c r="F7" s="2"/>
    </row>
    <row r="8" spans="1:7">
      <c r="A8" s="376" t="s">
        <v>76</v>
      </c>
      <c r="B8" s="376"/>
      <c r="C8" s="25"/>
      <c r="D8" s="58" t="s">
        <v>77</v>
      </c>
      <c r="E8" s="2"/>
      <c r="F8" s="2"/>
    </row>
    <row r="9" spans="1:7" s="7" customFormat="1">
      <c r="A9" s="377" t="s">
        <v>78</v>
      </c>
      <c r="B9" s="377" t="s">
        <v>3</v>
      </c>
      <c r="C9" s="378" t="s">
        <v>4</v>
      </c>
      <c r="D9" s="378"/>
    </row>
    <row r="10" spans="1:7" s="7" customFormat="1">
      <c r="A10" s="377"/>
      <c r="B10" s="377"/>
      <c r="C10" s="53" t="s">
        <v>79</v>
      </c>
      <c r="D10" s="59" t="s">
        <v>259</v>
      </c>
    </row>
    <row r="11" spans="1:7" s="7" customFormat="1" ht="13.5" customHeight="1">
      <c r="A11" s="37">
        <v>1</v>
      </c>
      <c r="B11" s="38" t="s">
        <v>80</v>
      </c>
      <c r="C11" s="60"/>
      <c r="D11" s="60"/>
    </row>
    <row r="12" spans="1:7" s="7" customFormat="1" ht="13.5" customHeight="1">
      <c r="A12" s="37">
        <v>1.1000000000000001</v>
      </c>
      <c r="B12" s="38" t="s">
        <v>81</v>
      </c>
      <c r="C12" s="61"/>
      <c r="D12" s="61"/>
    </row>
    <row r="13" spans="1:7" s="7" customFormat="1" ht="13.5" customHeight="1">
      <c r="A13" s="41" t="s">
        <v>5</v>
      </c>
      <c r="B13" s="40" t="s">
        <v>82</v>
      </c>
      <c r="C13" s="153">
        <v>291038494.12</v>
      </c>
      <c r="D13" s="153">
        <v>365183509.41999996</v>
      </c>
      <c r="E13" s="33"/>
    </row>
    <row r="14" spans="1:7" s="9" customFormat="1" ht="13.5" customHeight="1">
      <c r="A14" s="41" t="s">
        <v>6</v>
      </c>
      <c r="B14" s="40" t="s">
        <v>83</v>
      </c>
      <c r="C14" s="153">
        <v>378011809.33999997</v>
      </c>
      <c r="D14" s="153">
        <v>374315544.41000003</v>
      </c>
    </row>
    <row r="15" spans="1:7" s="7" customFormat="1" ht="13.5" customHeight="1">
      <c r="A15" s="41" t="s">
        <v>7</v>
      </c>
      <c r="B15" s="40" t="s">
        <v>84</v>
      </c>
      <c r="C15" s="153">
        <v>344890.11</v>
      </c>
      <c r="D15" s="153">
        <v>142607.59</v>
      </c>
      <c r="F15" s="33"/>
      <c r="G15" s="33"/>
    </row>
    <row r="16" spans="1:7" s="7" customFormat="1" ht="13.5" customHeight="1">
      <c r="A16" s="41" t="s">
        <v>8</v>
      </c>
      <c r="B16" s="40" t="s">
        <v>9</v>
      </c>
      <c r="C16" s="153">
        <v>57490200</v>
      </c>
      <c r="D16" s="153">
        <v>58334908</v>
      </c>
    </row>
    <row r="17" spans="1:6" s="7" customFormat="1" ht="13.5" customHeight="1">
      <c r="A17" s="41" t="s">
        <v>85</v>
      </c>
      <c r="B17" s="40" t="s">
        <v>147</v>
      </c>
      <c r="C17" s="153">
        <v>508981007.19999999</v>
      </c>
      <c r="D17" s="153">
        <v>508981007.19999999</v>
      </c>
    </row>
    <row r="18" spans="1:6" s="7" customFormat="1" ht="13.5" customHeight="1">
      <c r="A18" s="41" t="s">
        <v>86</v>
      </c>
      <c r="B18" s="40" t="s">
        <v>10</v>
      </c>
      <c r="C18" s="153">
        <v>1930456.38</v>
      </c>
      <c r="D18" s="153">
        <v>1930456.38</v>
      </c>
    </row>
    <row r="19" spans="1:6" s="7" customFormat="1" ht="13.5" customHeight="1">
      <c r="A19" s="41" t="s">
        <v>87</v>
      </c>
      <c r="B19" s="40" t="s">
        <v>11</v>
      </c>
      <c r="C19" s="153">
        <v>1849182.04</v>
      </c>
      <c r="D19" s="153">
        <v>15710575.65</v>
      </c>
    </row>
    <row r="20" spans="1:6" s="7" customFormat="1" ht="13.5" customHeight="1">
      <c r="A20" s="41" t="s">
        <v>88</v>
      </c>
      <c r="B20" s="40" t="s">
        <v>89</v>
      </c>
      <c r="C20" s="153">
        <v>0</v>
      </c>
      <c r="D20" s="153">
        <v>0</v>
      </c>
    </row>
    <row r="21" spans="1:6" s="7" customFormat="1" ht="23.25" customHeight="1">
      <c r="A21" s="41" t="s">
        <v>90</v>
      </c>
      <c r="B21" s="40" t="s">
        <v>91</v>
      </c>
      <c r="C21" s="153"/>
      <c r="D21" s="153">
        <v>0</v>
      </c>
    </row>
    <row r="22" spans="1:6" s="7" customFormat="1" ht="13.5" customHeight="1">
      <c r="A22" s="41" t="s">
        <v>92</v>
      </c>
      <c r="B22" s="40" t="s">
        <v>168</v>
      </c>
      <c r="C22" s="153"/>
      <c r="D22" s="153"/>
    </row>
    <row r="23" spans="1:6" s="7" customFormat="1" ht="13.5" customHeight="1">
      <c r="A23" s="41" t="s">
        <v>93</v>
      </c>
      <c r="B23" s="38" t="s">
        <v>94</v>
      </c>
      <c r="C23" s="156">
        <f>SUM(C13:C22)</f>
        <v>1239646039.1900001</v>
      </c>
      <c r="D23" s="154">
        <f>SUM(D13:D22)</f>
        <v>1324598608.6500001</v>
      </c>
    </row>
    <row r="24" spans="1:6" s="7" customFormat="1" ht="13.5" customHeight="1">
      <c r="A24" s="37">
        <v>1.2</v>
      </c>
      <c r="B24" s="38" t="s">
        <v>72</v>
      </c>
      <c r="C24" s="153"/>
      <c r="D24" s="153"/>
    </row>
    <row r="25" spans="1:6" s="7" customFormat="1" ht="13.5" customHeight="1">
      <c r="A25" s="41" t="s">
        <v>12</v>
      </c>
      <c r="B25" s="40" t="s">
        <v>13</v>
      </c>
      <c r="C25" s="153">
        <v>10329520.689999999</v>
      </c>
      <c r="D25" s="153">
        <v>1829559.0400000066</v>
      </c>
    </row>
    <row r="26" spans="1:6" s="7" customFormat="1" ht="13.5" customHeight="1">
      <c r="A26" s="41" t="s">
        <v>14</v>
      </c>
      <c r="B26" s="40" t="s">
        <v>15</v>
      </c>
      <c r="C26" s="153"/>
      <c r="D26" s="153">
        <v>70000000</v>
      </c>
    </row>
    <row r="27" spans="1:6" s="7" customFormat="1" ht="13.5" customHeight="1">
      <c r="A27" s="41" t="s">
        <v>16</v>
      </c>
      <c r="B27" s="40" t="s">
        <v>95</v>
      </c>
      <c r="C27" s="153"/>
      <c r="D27" s="153"/>
    </row>
    <row r="28" spans="1:6" s="7" customFormat="1" ht="13.5" customHeight="1">
      <c r="A28" s="41" t="s">
        <v>17</v>
      </c>
      <c r="B28" s="40" t="s">
        <v>96</v>
      </c>
      <c r="C28" s="153"/>
      <c r="D28" s="153"/>
    </row>
    <row r="29" spans="1:6" s="7" customFormat="1" ht="13.5" customHeight="1">
      <c r="A29" s="41" t="s">
        <v>70</v>
      </c>
      <c r="B29" s="40" t="s">
        <v>97</v>
      </c>
      <c r="C29" s="153"/>
      <c r="D29" s="153"/>
    </row>
    <row r="30" spans="1:6" s="7" customFormat="1" ht="13.5" customHeight="1">
      <c r="A30" s="42" t="s">
        <v>71</v>
      </c>
      <c r="B30" s="38" t="s">
        <v>18</v>
      </c>
      <c r="C30" s="156">
        <f>SUM(C25:C29)</f>
        <v>10329520.689999999</v>
      </c>
      <c r="D30" s="154">
        <f>SUM(D25:D29)</f>
        <v>71829559.040000007</v>
      </c>
    </row>
    <row r="31" spans="1:6" s="7" customFormat="1" ht="13.5" customHeight="1">
      <c r="A31" s="37">
        <v>1.3</v>
      </c>
      <c r="B31" s="37" t="s">
        <v>19</v>
      </c>
      <c r="C31" s="156">
        <f>C23+C30</f>
        <v>1249975559.8800001</v>
      </c>
      <c r="D31" s="154">
        <f>D23+D30</f>
        <v>1396428167.6900001</v>
      </c>
      <c r="F31" s="33"/>
    </row>
    <row r="32" spans="1:6" s="7" customFormat="1" ht="13.5" customHeight="1">
      <c r="A32" s="37">
        <v>2</v>
      </c>
      <c r="B32" s="38" t="s">
        <v>98</v>
      </c>
      <c r="C32" s="153"/>
      <c r="D32" s="153"/>
    </row>
    <row r="33" spans="1:6" s="7" customFormat="1" ht="13.5" customHeight="1">
      <c r="A33" s="37">
        <v>2.1</v>
      </c>
      <c r="B33" s="38" t="s">
        <v>237</v>
      </c>
      <c r="C33" s="153"/>
      <c r="D33" s="153"/>
    </row>
    <row r="34" spans="1:6" s="7" customFormat="1" ht="13.5" customHeight="1">
      <c r="A34" s="42" t="s">
        <v>99</v>
      </c>
      <c r="B34" s="38" t="s">
        <v>238</v>
      </c>
      <c r="C34" s="153"/>
      <c r="D34" s="153"/>
    </row>
    <row r="35" spans="1:6" s="7" customFormat="1" ht="13.5" customHeight="1">
      <c r="A35" s="39" t="s">
        <v>100</v>
      </c>
      <c r="B35" s="40" t="s">
        <v>20</v>
      </c>
      <c r="C35" s="153">
        <v>572846930.73000002</v>
      </c>
      <c r="D35" s="153">
        <v>704886047.11000001</v>
      </c>
    </row>
    <row r="36" spans="1:6" s="7" customFormat="1" ht="13.5" customHeight="1">
      <c r="A36" s="39" t="s">
        <v>101</v>
      </c>
      <c r="B36" s="40" t="s">
        <v>102</v>
      </c>
      <c r="C36" s="153">
        <v>4141227.2</v>
      </c>
      <c r="D36" s="153">
        <v>3019408.48</v>
      </c>
    </row>
    <row r="37" spans="1:6" s="7" customFormat="1" ht="13.5" customHeight="1">
      <c r="A37" s="39" t="s">
        <v>103</v>
      </c>
      <c r="B37" s="40" t="s">
        <v>104</v>
      </c>
      <c r="C37" s="155">
        <v>8083840.5499999998</v>
      </c>
      <c r="D37" s="155">
        <v>8915205.0299999993</v>
      </c>
    </row>
    <row r="38" spans="1:6" s="7" customFormat="1" ht="13.5" customHeight="1">
      <c r="A38" s="39" t="s">
        <v>105</v>
      </c>
      <c r="B38" s="40" t="s">
        <v>106</v>
      </c>
      <c r="C38" s="155">
        <v>22371966.050000001</v>
      </c>
      <c r="D38" s="155">
        <v>16999542.59</v>
      </c>
    </row>
    <row r="39" spans="1:6" s="7" customFormat="1" ht="13.5" customHeight="1">
      <c r="A39" s="39" t="s">
        <v>107</v>
      </c>
      <c r="B39" s="40" t="s">
        <v>108</v>
      </c>
      <c r="C39" s="155">
        <v>0</v>
      </c>
      <c r="D39" s="155"/>
    </row>
    <row r="40" spans="1:6" s="7" customFormat="1" ht="13.5" customHeight="1">
      <c r="A40" s="39" t="s">
        <v>109</v>
      </c>
      <c r="B40" s="40" t="s">
        <v>110</v>
      </c>
      <c r="C40" s="155">
        <v>0</v>
      </c>
      <c r="D40" s="155">
        <v>0</v>
      </c>
    </row>
    <row r="41" spans="1:6" s="7" customFormat="1" ht="13.5" customHeight="1">
      <c r="A41" s="39" t="s">
        <v>111</v>
      </c>
      <c r="B41" s="40" t="s">
        <v>112</v>
      </c>
      <c r="C41" s="155">
        <v>0</v>
      </c>
      <c r="D41" s="155">
        <v>0</v>
      </c>
    </row>
    <row r="42" spans="1:6" s="7" customFormat="1" ht="13.5" customHeight="1">
      <c r="A42" s="39" t="s">
        <v>113</v>
      </c>
      <c r="B42" s="40" t="s">
        <v>21</v>
      </c>
      <c r="C42" s="155">
        <v>0</v>
      </c>
      <c r="D42" s="155">
        <v>0</v>
      </c>
    </row>
    <row r="43" spans="1:6" s="7" customFormat="1" ht="13.5" customHeight="1">
      <c r="A43" s="39" t="s">
        <v>114</v>
      </c>
      <c r="B43" s="40" t="s">
        <v>115</v>
      </c>
      <c r="C43" s="153">
        <v>0</v>
      </c>
      <c r="D43" s="153">
        <v>0</v>
      </c>
    </row>
    <row r="44" spans="1:6" s="7" customFormat="1" ht="13.5" customHeight="1">
      <c r="A44" s="39" t="s">
        <v>116</v>
      </c>
      <c r="B44" s="40" t="s">
        <v>117</v>
      </c>
      <c r="C44" s="153">
        <v>90871790.75</v>
      </c>
      <c r="D44" s="153">
        <v>90871790.75</v>
      </c>
      <c r="F44" s="48"/>
    </row>
    <row r="45" spans="1:6" s="7" customFormat="1" ht="25.5" customHeight="1">
      <c r="A45" s="39" t="s">
        <v>118</v>
      </c>
      <c r="B45" s="40" t="s">
        <v>234</v>
      </c>
      <c r="C45" s="153"/>
      <c r="D45" s="153"/>
    </row>
    <row r="46" spans="1:6" s="7" customFormat="1" ht="13.5" customHeight="1">
      <c r="A46" s="39" t="s">
        <v>119</v>
      </c>
      <c r="B46" s="40"/>
      <c r="C46" s="157"/>
      <c r="D46" s="153"/>
    </row>
    <row r="47" spans="1:6" s="7" customFormat="1" ht="13.5" customHeight="1">
      <c r="A47" s="37" t="s">
        <v>120</v>
      </c>
      <c r="B47" s="38" t="s">
        <v>22</v>
      </c>
      <c r="C47" s="156">
        <f>SUM(C35:C46)</f>
        <v>698315755.27999997</v>
      </c>
      <c r="D47" s="154">
        <f>SUM(D35:D46)</f>
        <v>824691993.96000004</v>
      </c>
    </row>
    <row r="48" spans="1:6" s="7" customFormat="1" ht="13.5" customHeight="1">
      <c r="A48" s="42" t="s">
        <v>121</v>
      </c>
      <c r="B48" s="38" t="s">
        <v>235</v>
      </c>
      <c r="C48" s="157"/>
      <c r="D48" s="153"/>
    </row>
    <row r="49" spans="1:5" s="7" customFormat="1" ht="13.5" customHeight="1">
      <c r="A49" s="39" t="s">
        <v>122</v>
      </c>
      <c r="B49" s="40" t="s">
        <v>23</v>
      </c>
      <c r="C49" s="157"/>
      <c r="D49" s="153"/>
    </row>
    <row r="50" spans="1:5" s="7" customFormat="1" ht="13.5" customHeight="1">
      <c r="A50" s="39" t="s">
        <v>123</v>
      </c>
      <c r="B50" s="40" t="s">
        <v>124</v>
      </c>
      <c r="C50" s="157"/>
      <c r="D50" s="153"/>
    </row>
    <row r="51" spans="1:5" s="7" customFormat="1" ht="13.5" customHeight="1">
      <c r="A51" s="39" t="s">
        <v>125</v>
      </c>
      <c r="B51" s="40" t="s">
        <v>126</v>
      </c>
      <c r="C51" s="157"/>
      <c r="D51" s="153"/>
    </row>
    <row r="52" spans="1:5" s="7" customFormat="1" ht="13.5" customHeight="1">
      <c r="A52" s="39" t="s">
        <v>127</v>
      </c>
      <c r="B52" s="40" t="s">
        <v>128</v>
      </c>
      <c r="C52" s="153">
        <v>438736580.18000001</v>
      </c>
      <c r="D52" s="153">
        <v>438736580.18000001</v>
      </c>
    </row>
    <row r="53" spans="1:5" s="7" customFormat="1" ht="13.5" customHeight="1">
      <c r="A53" s="39" t="s">
        <v>129</v>
      </c>
      <c r="B53" s="38"/>
      <c r="C53" s="157"/>
      <c r="D53" s="153"/>
    </row>
    <row r="54" spans="1:5" s="7" customFormat="1" ht="13.5" customHeight="1">
      <c r="A54" s="37" t="s">
        <v>130</v>
      </c>
      <c r="B54" s="38" t="s">
        <v>24</v>
      </c>
      <c r="C54" s="157">
        <f>SUM(C49:C53)</f>
        <v>438736580.18000001</v>
      </c>
      <c r="D54" s="153">
        <f>SUM(D49:D53)</f>
        <v>438736580.18000001</v>
      </c>
    </row>
    <row r="55" spans="1:5" s="7" customFormat="1" ht="13.5" customHeight="1">
      <c r="A55" s="37">
        <v>2.2000000000000002</v>
      </c>
      <c r="B55" s="38" t="s">
        <v>25</v>
      </c>
      <c r="C55" s="156">
        <f>+C47+C54</f>
        <v>1137052335.46</v>
      </c>
      <c r="D55" s="154">
        <f>+D47+D54</f>
        <v>1263428574.1400001</v>
      </c>
    </row>
    <row r="56" spans="1:5" s="7" customFormat="1" ht="13.5" customHeight="1">
      <c r="A56" s="37">
        <v>2.2999999999999998</v>
      </c>
      <c r="B56" s="38" t="s">
        <v>236</v>
      </c>
      <c r="C56" s="153"/>
      <c r="D56" s="153"/>
    </row>
    <row r="57" spans="1:5" s="7" customFormat="1" ht="13.5" customHeight="1">
      <c r="A57" s="41" t="s">
        <v>131</v>
      </c>
      <c r="B57" s="40" t="s">
        <v>266</v>
      </c>
      <c r="C57" s="153"/>
      <c r="D57" s="153"/>
    </row>
    <row r="58" spans="1:5" s="7" customFormat="1" ht="13.5" customHeight="1">
      <c r="A58" s="41" t="s">
        <v>132</v>
      </c>
      <c r="B58" s="43" t="s">
        <v>133</v>
      </c>
      <c r="C58" s="153"/>
      <c r="D58" s="153"/>
    </row>
    <row r="59" spans="1:5" s="7" customFormat="1" ht="13.5" customHeight="1">
      <c r="A59" s="41" t="s">
        <v>134</v>
      </c>
      <c r="B59" s="43" t="s">
        <v>135</v>
      </c>
      <c r="C59" s="153">
        <v>1874229573.4400001</v>
      </c>
      <c r="D59" s="153">
        <v>1874229573.4400001</v>
      </c>
    </row>
    <row r="60" spans="1:5" s="7" customFormat="1" ht="13.5" customHeight="1">
      <c r="A60" s="41" t="s">
        <v>136</v>
      </c>
      <c r="B60" s="40" t="s">
        <v>26</v>
      </c>
      <c r="C60" s="153"/>
      <c r="D60" s="153"/>
    </row>
    <row r="61" spans="1:5" s="7" customFormat="1" ht="13.5" customHeight="1">
      <c r="A61" s="41" t="s">
        <v>137</v>
      </c>
      <c r="B61" s="40" t="s">
        <v>27</v>
      </c>
      <c r="C61" s="153"/>
      <c r="D61" s="153"/>
    </row>
    <row r="62" spans="1:5" s="7" customFormat="1" ht="13.5" customHeight="1">
      <c r="A62" s="41" t="s">
        <v>138</v>
      </c>
      <c r="B62" s="40" t="s">
        <v>139</v>
      </c>
      <c r="C62" s="153">
        <v>199260985.77000001</v>
      </c>
      <c r="D62" s="153">
        <v>199260985.77000001</v>
      </c>
    </row>
    <row r="63" spans="1:5" s="7" customFormat="1" ht="13.5" customHeight="1">
      <c r="A63" s="41" t="s">
        <v>140</v>
      </c>
      <c r="B63" s="40" t="s">
        <v>141</v>
      </c>
      <c r="C63" s="153">
        <v>0</v>
      </c>
      <c r="D63" s="153">
        <v>0</v>
      </c>
    </row>
    <row r="64" spans="1:5" s="7" customFormat="1" ht="13.5" customHeight="1">
      <c r="A64" s="41" t="s">
        <v>142</v>
      </c>
      <c r="B64" s="40" t="s">
        <v>28</v>
      </c>
      <c r="C64" s="153">
        <v>-1960567334.79</v>
      </c>
      <c r="D64" s="153">
        <v>-1940490965.6599998</v>
      </c>
      <c r="E64" s="33"/>
    </row>
    <row r="65" spans="1:6" s="7" customFormat="1" ht="13.5" customHeight="1">
      <c r="A65" s="41" t="s">
        <v>143</v>
      </c>
      <c r="B65" s="40" t="s">
        <v>29</v>
      </c>
      <c r="C65" s="153"/>
      <c r="D65" s="153"/>
      <c r="E65" s="33"/>
      <c r="F65" s="33"/>
    </row>
    <row r="66" spans="1:6" s="7" customFormat="1" ht="13.5" customHeight="1">
      <c r="A66" s="41" t="s">
        <v>144</v>
      </c>
      <c r="B66" s="38" t="s">
        <v>145</v>
      </c>
      <c r="C66" s="156">
        <f>SUM(C58:C65)</f>
        <v>112923224.42000008</v>
      </c>
      <c r="D66" s="154">
        <f>SUM(D58:D65)</f>
        <v>132999593.55000019</v>
      </c>
      <c r="E66" s="33"/>
      <c r="F66" s="33"/>
    </row>
    <row r="67" spans="1:6" s="7" customFormat="1" ht="13.5" customHeight="1">
      <c r="A67" s="37">
        <v>2.4</v>
      </c>
      <c r="B67" s="38" t="s">
        <v>146</v>
      </c>
      <c r="C67" s="156">
        <f>+C55+C66</f>
        <v>1249975559.8800001</v>
      </c>
      <c r="D67" s="154">
        <f>+D55+D66</f>
        <v>1396428167.6900003</v>
      </c>
      <c r="E67" s="33"/>
    </row>
    <row r="68" spans="1:6" s="7" customFormat="1">
      <c r="A68" s="51"/>
      <c r="B68" s="35"/>
      <c r="C68" s="25"/>
      <c r="D68" s="62"/>
      <c r="E68" s="33"/>
    </row>
    <row r="69" spans="1:6" s="7" customFormat="1">
      <c r="A69" s="51"/>
      <c r="B69" s="35"/>
      <c r="C69" s="25">
        <f>C31-C67</f>
        <v>0</v>
      </c>
      <c r="D69" s="57">
        <f>D31-D67</f>
        <v>0</v>
      </c>
      <c r="E69" s="33"/>
    </row>
    <row r="70" spans="1:6" s="7" customFormat="1">
      <c r="A70" s="51"/>
      <c r="B70" s="35"/>
      <c r="C70" s="25"/>
      <c r="D70" s="57"/>
    </row>
    <row r="71" spans="1:6" s="7" customFormat="1">
      <c r="A71" s="51"/>
      <c r="B71" s="35"/>
      <c r="C71" s="25"/>
      <c r="D71" s="57"/>
    </row>
    <row r="72" spans="1:6" s="7" customFormat="1">
      <c r="B72" s="51" t="str">
        <f>+letter!C26</f>
        <v>Гүйцэтгэх захирал________________  (Р.Отгонбат)</v>
      </c>
      <c r="C72" s="51"/>
      <c r="D72" s="175"/>
    </row>
    <row r="73" spans="1:6" s="7" customFormat="1">
      <c r="B73" s="52"/>
      <c r="C73" s="44"/>
      <c r="D73" s="57"/>
    </row>
    <row r="74" spans="1:6" s="7" customFormat="1">
      <c r="B74" s="51" t="str">
        <f>+letter!C28</f>
        <v>Ерөнхий нягтлан бодогч ________________  (....)</v>
      </c>
      <c r="C74" s="51"/>
      <c r="D74" s="175"/>
    </row>
    <row r="75" spans="1:6" s="7" customFormat="1">
      <c r="A75" s="54"/>
      <c r="B75" s="35"/>
      <c r="C75" s="25"/>
      <c r="D75" s="57"/>
    </row>
    <row r="76" spans="1:6" s="7" customFormat="1" ht="11.25">
      <c r="D76" s="63"/>
    </row>
    <row r="77" spans="1:6" s="7" customFormat="1" ht="11.25">
      <c r="D77" s="63"/>
    </row>
    <row r="78" spans="1:6" s="7" customFormat="1" ht="11.25">
      <c r="D78" s="63"/>
    </row>
    <row r="79" spans="1:6" s="7" customFormat="1" ht="11.25">
      <c r="D79" s="63"/>
    </row>
    <row r="80" spans="1:6" s="7" customFormat="1" ht="11.25">
      <c r="D80" s="63"/>
    </row>
    <row r="81" spans="1:6" s="7" customFormat="1" ht="11.25">
      <c r="D81" s="63"/>
    </row>
    <row r="82" spans="1:6" s="7" customFormat="1" ht="11.25">
      <c r="D82" s="63"/>
    </row>
    <row r="83" spans="1:6" s="7" customFormat="1" ht="11.25">
      <c r="D83" s="63"/>
    </row>
    <row r="84" spans="1:6" s="7" customFormat="1" ht="11.25">
      <c r="A84" s="33"/>
      <c r="D84" s="63"/>
    </row>
    <row r="85" spans="1:6" s="7" customFormat="1" ht="11.25">
      <c r="A85" s="10"/>
      <c r="D85" s="63"/>
    </row>
    <row r="86" spans="1:6" s="7" customFormat="1" ht="11.25">
      <c r="D86" s="63"/>
    </row>
    <row r="87" spans="1:6" s="7" customFormat="1" ht="11.25">
      <c r="D87" s="63"/>
    </row>
    <row r="88" spans="1:6" s="7" customFormat="1" ht="11.25">
      <c r="D88" s="63"/>
    </row>
    <row r="89" spans="1:6" s="7" customFormat="1" ht="11.25">
      <c r="D89" s="63"/>
    </row>
    <row r="90" spans="1:6" s="7" customFormat="1" ht="11.25">
      <c r="D90" s="63"/>
    </row>
    <row r="91" spans="1:6" s="7" customFormat="1" ht="11.25">
      <c r="D91" s="63"/>
    </row>
    <row r="92" spans="1:6" s="7" customFormat="1" ht="11.25">
      <c r="D92" s="63"/>
    </row>
    <row r="93" spans="1:6" s="7" customFormat="1">
      <c r="A93" s="4"/>
      <c r="B93" s="2"/>
      <c r="C93" s="5"/>
      <c r="D93" s="6"/>
      <c r="E93" s="6"/>
      <c r="F93" s="5"/>
    </row>
    <row r="94" spans="1:6" s="7" customFormat="1">
      <c r="A94" s="4"/>
      <c r="B94" s="2"/>
      <c r="C94" s="5"/>
      <c r="D94" s="6"/>
      <c r="E94" s="6"/>
      <c r="F94" s="5"/>
    </row>
    <row r="95" spans="1:6" s="7" customFormat="1">
      <c r="A95" s="4"/>
      <c r="B95" s="2"/>
      <c r="C95" s="5"/>
      <c r="D95" s="6"/>
      <c r="E95" s="6"/>
      <c r="F95" s="5"/>
    </row>
  </sheetData>
  <mergeCells count="6">
    <mergeCell ref="A5:D5"/>
    <mergeCell ref="C7:D7"/>
    <mergeCell ref="A8:B8"/>
    <mergeCell ref="A9:A10"/>
    <mergeCell ref="B9:B10"/>
    <mergeCell ref="C9:D9"/>
  </mergeCells>
  <pageMargins left="1.0900000000000001" right="0" top="0.27" bottom="0.28000000000000003" header="0.3" footer="0.3"/>
  <pageSetup scale="9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J63"/>
  <sheetViews>
    <sheetView topLeftCell="A13" workbookViewId="0">
      <selection activeCell="F33" sqref="F33"/>
    </sheetView>
  </sheetViews>
  <sheetFormatPr defaultRowHeight="12.75"/>
  <cols>
    <col min="1" max="1" width="8" style="27" customWidth="1"/>
    <col min="2" max="2" width="52.7109375" style="28" customWidth="1"/>
    <col min="3" max="4" width="14.140625" style="6" hidden="1" customWidth="1"/>
    <col min="5" max="5" width="18.28515625" style="30" customWidth="1"/>
    <col min="6" max="6" width="18.7109375" style="30" customWidth="1"/>
    <col min="7" max="7" width="15.7109375" style="1" customWidth="1"/>
    <col min="8" max="8" width="19.7109375" style="1" customWidth="1"/>
    <col min="9" max="9" width="12.85546875" style="1" bestFit="1" customWidth="1"/>
    <col min="10" max="10" width="14.28515625" style="1" bestFit="1" customWidth="1"/>
    <col min="11" max="241" width="9.140625" style="1"/>
    <col min="242" max="242" width="6.28515625" style="1" customWidth="1"/>
    <col min="243" max="243" width="52.5703125" style="1" customWidth="1"/>
    <col min="244" max="244" width="15.5703125" style="1" customWidth="1"/>
    <col min="245" max="245" width="16.85546875" style="1" customWidth="1"/>
    <col min="246" max="246" width="12.85546875" style="1" bestFit="1" customWidth="1"/>
    <col min="247" max="247" width="10.42578125" style="1" bestFit="1" customWidth="1"/>
    <col min="248" max="497" width="9.140625" style="1"/>
    <col min="498" max="498" width="6.28515625" style="1" customWidth="1"/>
    <col min="499" max="499" width="52.5703125" style="1" customWidth="1"/>
    <col min="500" max="500" width="15.5703125" style="1" customWidth="1"/>
    <col min="501" max="501" width="16.85546875" style="1" customWidth="1"/>
    <col min="502" max="502" width="12.85546875" style="1" bestFit="1" customWidth="1"/>
    <col min="503" max="503" width="10.42578125" style="1" bestFit="1" customWidth="1"/>
    <col min="504" max="753" width="9.140625" style="1"/>
    <col min="754" max="754" width="6.28515625" style="1" customWidth="1"/>
    <col min="755" max="755" width="52.5703125" style="1" customWidth="1"/>
    <col min="756" max="756" width="15.5703125" style="1" customWidth="1"/>
    <col min="757" max="757" width="16.85546875" style="1" customWidth="1"/>
    <col min="758" max="758" width="12.85546875" style="1" bestFit="1" customWidth="1"/>
    <col min="759" max="759" width="10.42578125" style="1" bestFit="1" customWidth="1"/>
    <col min="760" max="1009" width="9.140625" style="1"/>
    <col min="1010" max="1010" width="6.28515625" style="1" customWidth="1"/>
    <col min="1011" max="1011" width="52.5703125" style="1" customWidth="1"/>
    <col min="1012" max="1012" width="15.5703125" style="1" customWidth="1"/>
    <col min="1013" max="1013" width="16.85546875" style="1" customWidth="1"/>
    <col min="1014" max="1014" width="12.85546875" style="1" bestFit="1" customWidth="1"/>
    <col min="1015" max="1015" width="10.42578125" style="1" bestFit="1" customWidth="1"/>
    <col min="1016" max="1265" width="9.140625" style="1"/>
    <col min="1266" max="1266" width="6.28515625" style="1" customWidth="1"/>
    <col min="1267" max="1267" width="52.5703125" style="1" customWidth="1"/>
    <col min="1268" max="1268" width="15.5703125" style="1" customWidth="1"/>
    <col min="1269" max="1269" width="16.85546875" style="1" customWidth="1"/>
    <col min="1270" max="1270" width="12.85546875" style="1" bestFit="1" customWidth="1"/>
    <col min="1271" max="1271" width="10.42578125" style="1" bestFit="1" customWidth="1"/>
    <col min="1272" max="1521" width="9.140625" style="1"/>
    <col min="1522" max="1522" width="6.28515625" style="1" customWidth="1"/>
    <col min="1523" max="1523" width="52.5703125" style="1" customWidth="1"/>
    <col min="1524" max="1524" width="15.5703125" style="1" customWidth="1"/>
    <col min="1525" max="1525" width="16.85546875" style="1" customWidth="1"/>
    <col min="1526" max="1526" width="12.85546875" style="1" bestFit="1" customWidth="1"/>
    <col min="1527" max="1527" width="10.42578125" style="1" bestFit="1" customWidth="1"/>
    <col min="1528" max="1777" width="9.140625" style="1"/>
    <col min="1778" max="1778" width="6.28515625" style="1" customWidth="1"/>
    <col min="1779" max="1779" width="52.5703125" style="1" customWidth="1"/>
    <col min="1780" max="1780" width="15.5703125" style="1" customWidth="1"/>
    <col min="1781" max="1781" width="16.85546875" style="1" customWidth="1"/>
    <col min="1782" max="1782" width="12.85546875" style="1" bestFit="1" customWidth="1"/>
    <col min="1783" max="1783" width="10.42578125" style="1" bestFit="1" customWidth="1"/>
    <col min="1784" max="2033" width="9.140625" style="1"/>
    <col min="2034" max="2034" width="6.28515625" style="1" customWidth="1"/>
    <col min="2035" max="2035" width="52.5703125" style="1" customWidth="1"/>
    <col min="2036" max="2036" width="15.5703125" style="1" customWidth="1"/>
    <col min="2037" max="2037" width="16.85546875" style="1" customWidth="1"/>
    <col min="2038" max="2038" width="12.85546875" style="1" bestFit="1" customWidth="1"/>
    <col min="2039" max="2039" width="10.42578125" style="1" bestFit="1" customWidth="1"/>
    <col min="2040" max="2289" width="9.140625" style="1"/>
    <col min="2290" max="2290" width="6.28515625" style="1" customWidth="1"/>
    <col min="2291" max="2291" width="52.5703125" style="1" customWidth="1"/>
    <col min="2292" max="2292" width="15.5703125" style="1" customWidth="1"/>
    <col min="2293" max="2293" width="16.85546875" style="1" customWidth="1"/>
    <col min="2294" max="2294" width="12.85546875" style="1" bestFit="1" customWidth="1"/>
    <col min="2295" max="2295" width="10.42578125" style="1" bestFit="1" customWidth="1"/>
    <col min="2296" max="2545" width="9.140625" style="1"/>
    <col min="2546" max="2546" width="6.28515625" style="1" customWidth="1"/>
    <col min="2547" max="2547" width="52.5703125" style="1" customWidth="1"/>
    <col min="2548" max="2548" width="15.5703125" style="1" customWidth="1"/>
    <col min="2549" max="2549" width="16.85546875" style="1" customWidth="1"/>
    <col min="2550" max="2550" width="12.85546875" style="1" bestFit="1" customWidth="1"/>
    <col min="2551" max="2551" width="10.42578125" style="1" bestFit="1" customWidth="1"/>
    <col min="2552" max="2801" width="9.140625" style="1"/>
    <col min="2802" max="2802" width="6.28515625" style="1" customWidth="1"/>
    <col min="2803" max="2803" width="52.5703125" style="1" customWidth="1"/>
    <col min="2804" max="2804" width="15.5703125" style="1" customWidth="1"/>
    <col min="2805" max="2805" width="16.85546875" style="1" customWidth="1"/>
    <col min="2806" max="2806" width="12.85546875" style="1" bestFit="1" customWidth="1"/>
    <col min="2807" max="2807" width="10.42578125" style="1" bestFit="1" customWidth="1"/>
    <col min="2808" max="3057" width="9.140625" style="1"/>
    <col min="3058" max="3058" width="6.28515625" style="1" customWidth="1"/>
    <col min="3059" max="3059" width="52.5703125" style="1" customWidth="1"/>
    <col min="3060" max="3060" width="15.5703125" style="1" customWidth="1"/>
    <col min="3061" max="3061" width="16.85546875" style="1" customWidth="1"/>
    <col min="3062" max="3062" width="12.85546875" style="1" bestFit="1" customWidth="1"/>
    <col min="3063" max="3063" width="10.42578125" style="1" bestFit="1" customWidth="1"/>
    <col min="3064" max="3313" width="9.140625" style="1"/>
    <col min="3314" max="3314" width="6.28515625" style="1" customWidth="1"/>
    <col min="3315" max="3315" width="52.5703125" style="1" customWidth="1"/>
    <col min="3316" max="3316" width="15.5703125" style="1" customWidth="1"/>
    <col min="3317" max="3317" width="16.85546875" style="1" customWidth="1"/>
    <col min="3318" max="3318" width="12.85546875" style="1" bestFit="1" customWidth="1"/>
    <col min="3319" max="3319" width="10.42578125" style="1" bestFit="1" customWidth="1"/>
    <col min="3320" max="3569" width="9.140625" style="1"/>
    <col min="3570" max="3570" width="6.28515625" style="1" customWidth="1"/>
    <col min="3571" max="3571" width="52.5703125" style="1" customWidth="1"/>
    <col min="3572" max="3572" width="15.5703125" style="1" customWidth="1"/>
    <col min="3573" max="3573" width="16.85546875" style="1" customWidth="1"/>
    <col min="3574" max="3574" width="12.85546875" style="1" bestFit="1" customWidth="1"/>
    <col min="3575" max="3575" width="10.42578125" style="1" bestFit="1" customWidth="1"/>
    <col min="3576" max="3825" width="9.140625" style="1"/>
    <col min="3826" max="3826" width="6.28515625" style="1" customWidth="1"/>
    <col min="3827" max="3827" width="52.5703125" style="1" customWidth="1"/>
    <col min="3828" max="3828" width="15.5703125" style="1" customWidth="1"/>
    <col min="3829" max="3829" width="16.85546875" style="1" customWidth="1"/>
    <col min="3830" max="3830" width="12.85546875" style="1" bestFit="1" customWidth="1"/>
    <col min="3831" max="3831" width="10.42578125" style="1" bestFit="1" customWidth="1"/>
    <col min="3832" max="4081" width="9.140625" style="1"/>
    <col min="4082" max="4082" width="6.28515625" style="1" customWidth="1"/>
    <col min="4083" max="4083" width="52.5703125" style="1" customWidth="1"/>
    <col min="4084" max="4084" width="15.5703125" style="1" customWidth="1"/>
    <col min="4085" max="4085" width="16.85546875" style="1" customWidth="1"/>
    <col min="4086" max="4086" width="12.85546875" style="1" bestFit="1" customWidth="1"/>
    <col min="4087" max="4087" width="10.42578125" style="1" bestFit="1" customWidth="1"/>
    <col min="4088" max="4337" width="9.140625" style="1"/>
    <col min="4338" max="4338" width="6.28515625" style="1" customWidth="1"/>
    <col min="4339" max="4339" width="52.5703125" style="1" customWidth="1"/>
    <col min="4340" max="4340" width="15.5703125" style="1" customWidth="1"/>
    <col min="4341" max="4341" width="16.85546875" style="1" customWidth="1"/>
    <col min="4342" max="4342" width="12.85546875" style="1" bestFit="1" customWidth="1"/>
    <col min="4343" max="4343" width="10.42578125" style="1" bestFit="1" customWidth="1"/>
    <col min="4344" max="4593" width="9.140625" style="1"/>
    <col min="4594" max="4594" width="6.28515625" style="1" customWidth="1"/>
    <col min="4595" max="4595" width="52.5703125" style="1" customWidth="1"/>
    <col min="4596" max="4596" width="15.5703125" style="1" customWidth="1"/>
    <col min="4597" max="4597" width="16.85546875" style="1" customWidth="1"/>
    <col min="4598" max="4598" width="12.85546875" style="1" bestFit="1" customWidth="1"/>
    <col min="4599" max="4599" width="10.42578125" style="1" bestFit="1" customWidth="1"/>
    <col min="4600" max="4849" width="9.140625" style="1"/>
    <col min="4850" max="4850" width="6.28515625" style="1" customWidth="1"/>
    <col min="4851" max="4851" width="52.5703125" style="1" customWidth="1"/>
    <col min="4852" max="4852" width="15.5703125" style="1" customWidth="1"/>
    <col min="4853" max="4853" width="16.85546875" style="1" customWidth="1"/>
    <col min="4854" max="4854" width="12.85546875" style="1" bestFit="1" customWidth="1"/>
    <col min="4855" max="4855" width="10.42578125" style="1" bestFit="1" customWidth="1"/>
    <col min="4856" max="5105" width="9.140625" style="1"/>
    <col min="5106" max="5106" width="6.28515625" style="1" customWidth="1"/>
    <col min="5107" max="5107" width="52.5703125" style="1" customWidth="1"/>
    <col min="5108" max="5108" width="15.5703125" style="1" customWidth="1"/>
    <col min="5109" max="5109" width="16.85546875" style="1" customWidth="1"/>
    <col min="5110" max="5110" width="12.85546875" style="1" bestFit="1" customWidth="1"/>
    <col min="5111" max="5111" width="10.42578125" style="1" bestFit="1" customWidth="1"/>
    <col min="5112" max="5361" width="9.140625" style="1"/>
    <col min="5362" max="5362" width="6.28515625" style="1" customWidth="1"/>
    <col min="5363" max="5363" width="52.5703125" style="1" customWidth="1"/>
    <col min="5364" max="5364" width="15.5703125" style="1" customWidth="1"/>
    <col min="5365" max="5365" width="16.85546875" style="1" customWidth="1"/>
    <col min="5366" max="5366" width="12.85546875" style="1" bestFit="1" customWidth="1"/>
    <col min="5367" max="5367" width="10.42578125" style="1" bestFit="1" customWidth="1"/>
    <col min="5368" max="5617" width="9.140625" style="1"/>
    <col min="5618" max="5618" width="6.28515625" style="1" customWidth="1"/>
    <col min="5619" max="5619" width="52.5703125" style="1" customWidth="1"/>
    <col min="5620" max="5620" width="15.5703125" style="1" customWidth="1"/>
    <col min="5621" max="5621" width="16.85546875" style="1" customWidth="1"/>
    <col min="5622" max="5622" width="12.85546875" style="1" bestFit="1" customWidth="1"/>
    <col min="5623" max="5623" width="10.42578125" style="1" bestFit="1" customWidth="1"/>
    <col min="5624" max="5873" width="9.140625" style="1"/>
    <col min="5874" max="5874" width="6.28515625" style="1" customWidth="1"/>
    <col min="5875" max="5875" width="52.5703125" style="1" customWidth="1"/>
    <col min="5876" max="5876" width="15.5703125" style="1" customWidth="1"/>
    <col min="5877" max="5877" width="16.85546875" style="1" customWidth="1"/>
    <col min="5878" max="5878" width="12.85546875" style="1" bestFit="1" customWidth="1"/>
    <col min="5879" max="5879" width="10.42578125" style="1" bestFit="1" customWidth="1"/>
    <col min="5880" max="6129" width="9.140625" style="1"/>
    <col min="6130" max="6130" width="6.28515625" style="1" customWidth="1"/>
    <col min="6131" max="6131" width="52.5703125" style="1" customWidth="1"/>
    <col min="6132" max="6132" width="15.5703125" style="1" customWidth="1"/>
    <col min="6133" max="6133" width="16.85546875" style="1" customWidth="1"/>
    <col min="6134" max="6134" width="12.85546875" style="1" bestFit="1" customWidth="1"/>
    <col min="6135" max="6135" width="10.42578125" style="1" bestFit="1" customWidth="1"/>
    <col min="6136" max="6385" width="9.140625" style="1"/>
    <col min="6386" max="6386" width="6.28515625" style="1" customWidth="1"/>
    <col min="6387" max="6387" width="52.5703125" style="1" customWidth="1"/>
    <col min="6388" max="6388" width="15.5703125" style="1" customWidth="1"/>
    <col min="6389" max="6389" width="16.85546875" style="1" customWidth="1"/>
    <col min="6390" max="6390" width="12.85546875" style="1" bestFit="1" customWidth="1"/>
    <col min="6391" max="6391" width="10.42578125" style="1" bestFit="1" customWidth="1"/>
    <col min="6392" max="6641" width="9.140625" style="1"/>
    <col min="6642" max="6642" width="6.28515625" style="1" customWidth="1"/>
    <col min="6643" max="6643" width="52.5703125" style="1" customWidth="1"/>
    <col min="6644" max="6644" width="15.5703125" style="1" customWidth="1"/>
    <col min="6645" max="6645" width="16.85546875" style="1" customWidth="1"/>
    <col min="6646" max="6646" width="12.85546875" style="1" bestFit="1" customWidth="1"/>
    <col min="6647" max="6647" width="10.42578125" style="1" bestFit="1" customWidth="1"/>
    <col min="6648" max="6897" width="9.140625" style="1"/>
    <col min="6898" max="6898" width="6.28515625" style="1" customWidth="1"/>
    <col min="6899" max="6899" width="52.5703125" style="1" customWidth="1"/>
    <col min="6900" max="6900" width="15.5703125" style="1" customWidth="1"/>
    <col min="6901" max="6901" width="16.85546875" style="1" customWidth="1"/>
    <col min="6902" max="6902" width="12.85546875" style="1" bestFit="1" customWidth="1"/>
    <col min="6903" max="6903" width="10.42578125" style="1" bestFit="1" customWidth="1"/>
    <col min="6904" max="7153" width="9.140625" style="1"/>
    <col min="7154" max="7154" width="6.28515625" style="1" customWidth="1"/>
    <col min="7155" max="7155" width="52.5703125" style="1" customWidth="1"/>
    <col min="7156" max="7156" width="15.5703125" style="1" customWidth="1"/>
    <col min="7157" max="7157" width="16.85546875" style="1" customWidth="1"/>
    <col min="7158" max="7158" width="12.85546875" style="1" bestFit="1" customWidth="1"/>
    <col min="7159" max="7159" width="10.42578125" style="1" bestFit="1" customWidth="1"/>
    <col min="7160" max="7409" width="9.140625" style="1"/>
    <col min="7410" max="7410" width="6.28515625" style="1" customWidth="1"/>
    <col min="7411" max="7411" width="52.5703125" style="1" customWidth="1"/>
    <col min="7412" max="7412" width="15.5703125" style="1" customWidth="1"/>
    <col min="7413" max="7413" width="16.85546875" style="1" customWidth="1"/>
    <col min="7414" max="7414" width="12.85546875" style="1" bestFit="1" customWidth="1"/>
    <col min="7415" max="7415" width="10.42578125" style="1" bestFit="1" customWidth="1"/>
    <col min="7416" max="7665" width="9.140625" style="1"/>
    <col min="7666" max="7666" width="6.28515625" style="1" customWidth="1"/>
    <col min="7667" max="7667" width="52.5703125" style="1" customWidth="1"/>
    <col min="7668" max="7668" width="15.5703125" style="1" customWidth="1"/>
    <col min="7669" max="7669" width="16.85546875" style="1" customWidth="1"/>
    <col min="7670" max="7670" width="12.85546875" style="1" bestFit="1" customWidth="1"/>
    <col min="7671" max="7671" width="10.42578125" style="1" bestFit="1" customWidth="1"/>
    <col min="7672" max="7921" width="9.140625" style="1"/>
    <col min="7922" max="7922" width="6.28515625" style="1" customWidth="1"/>
    <col min="7923" max="7923" width="52.5703125" style="1" customWidth="1"/>
    <col min="7924" max="7924" width="15.5703125" style="1" customWidth="1"/>
    <col min="7925" max="7925" width="16.85546875" style="1" customWidth="1"/>
    <col min="7926" max="7926" width="12.85546875" style="1" bestFit="1" customWidth="1"/>
    <col min="7927" max="7927" width="10.42578125" style="1" bestFit="1" customWidth="1"/>
    <col min="7928" max="8177" width="9.140625" style="1"/>
    <col min="8178" max="8178" width="6.28515625" style="1" customWidth="1"/>
    <col min="8179" max="8179" width="52.5703125" style="1" customWidth="1"/>
    <col min="8180" max="8180" width="15.5703125" style="1" customWidth="1"/>
    <col min="8181" max="8181" width="16.85546875" style="1" customWidth="1"/>
    <col min="8182" max="8182" width="12.85546875" style="1" bestFit="1" customWidth="1"/>
    <col min="8183" max="8183" width="10.42578125" style="1" bestFit="1" customWidth="1"/>
    <col min="8184" max="8433" width="9.140625" style="1"/>
    <col min="8434" max="8434" width="6.28515625" style="1" customWidth="1"/>
    <col min="8435" max="8435" width="52.5703125" style="1" customWidth="1"/>
    <col min="8436" max="8436" width="15.5703125" style="1" customWidth="1"/>
    <col min="8437" max="8437" width="16.85546875" style="1" customWidth="1"/>
    <col min="8438" max="8438" width="12.85546875" style="1" bestFit="1" customWidth="1"/>
    <col min="8439" max="8439" width="10.42578125" style="1" bestFit="1" customWidth="1"/>
    <col min="8440" max="8689" width="9.140625" style="1"/>
    <col min="8690" max="8690" width="6.28515625" style="1" customWidth="1"/>
    <col min="8691" max="8691" width="52.5703125" style="1" customWidth="1"/>
    <col min="8692" max="8692" width="15.5703125" style="1" customWidth="1"/>
    <col min="8693" max="8693" width="16.85546875" style="1" customWidth="1"/>
    <col min="8694" max="8694" width="12.85546875" style="1" bestFit="1" customWidth="1"/>
    <col min="8695" max="8695" width="10.42578125" style="1" bestFit="1" customWidth="1"/>
    <col min="8696" max="8945" width="9.140625" style="1"/>
    <col min="8946" max="8946" width="6.28515625" style="1" customWidth="1"/>
    <col min="8947" max="8947" width="52.5703125" style="1" customWidth="1"/>
    <col min="8948" max="8948" width="15.5703125" style="1" customWidth="1"/>
    <col min="8949" max="8949" width="16.85546875" style="1" customWidth="1"/>
    <col min="8950" max="8950" width="12.85546875" style="1" bestFit="1" customWidth="1"/>
    <col min="8951" max="8951" width="10.42578125" style="1" bestFit="1" customWidth="1"/>
    <col min="8952" max="9201" width="9.140625" style="1"/>
    <col min="9202" max="9202" width="6.28515625" style="1" customWidth="1"/>
    <col min="9203" max="9203" width="52.5703125" style="1" customWidth="1"/>
    <col min="9204" max="9204" width="15.5703125" style="1" customWidth="1"/>
    <col min="9205" max="9205" width="16.85546875" style="1" customWidth="1"/>
    <col min="9206" max="9206" width="12.85546875" style="1" bestFit="1" customWidth="1"/>
    <col min="9207" max="9207" width="10.42578125" style="1" bestFit="1" customWidth="1"/>
    <col min="9208" max="9457" width="9.140625" style="1"/>
    <col min="9458" max="9458" width="6.28515625" style="1" customWidth="1"/>
    <col min="9459" max="9459" width="52.5703125" style="1" customWidth="1"/>
    <col min="9460" max="9460" width="15.5703125" style="1" customWidth="1"/>
    <col min="9461" max="9461" width="16.85546875" style="1" customWidth="1"/>
    <col min="9462" max="9462" width="12.85546875" style="1" bestFit="1" customWidth="1"/>
    <col min="9463" max="9463" width="10.42578125" style="1" bestFit="1" customWidth="1"/>
    <col min="9464" max="9713" width="9.140625" style="1"/>
    <col min="9714" max="9714" width="6.28515625" style="1" customWidth="1"/>
    <col min="9715" max="9715" width="52.5703125" style="1" customWidth="1"/>
    <col min="9716" max="9716" width="15.5703125" style="1" customWidth="1"/>
    <col min="9717" max="9717" width="16.85546875" style="1" customWidth="1"/>
    <col min="9718" max="9718" width="12.85546875" style="1" bestFit="1" customWidth="1"/>
    <col min="9719" max="9719" width="10.42578125" style="1" bestFit="1" customWidth="1"/>
    <col min="9720" max="9969" width="9.140625" style="1"/>
    <col min="9970" max="9970" width="6.28515625" style="1" customWidth="1"/>
    <col min="9971" max="9971" width="52.5703125" style="1" customWidth="1"/>
    <col min="9972" max="9972" width="15.5703125" style="1" customWidth="1"/>
    <col min="9973" max="9973" width="16.85546875" style="1" customWidth="1"/>
    <col min="9974" max="9974" width="12.85546875" style="1" bestFit="1" customWidth="1"/>
    <col min="9975" max="9975" width="10.42578125" style="1" bestFit="1" customWidth="1"/>
    <col min="9976" max="10225" width="9.140625" style="1"/>
    <col min="10226" max="10226" width="6.28515625" style="1" customWidth="1"/>
    <col min="10227" max="10227" width="52.5703125" style="1" customWidth="1"/>
    <col min="10228" max="10228" width="15.5703125" style="1" customWidth="1"/>
    <col min="10229" max="10229" width="16.85546875" style="1" customWidth="1"/>
    <col min="10230" max="10230" width="12.85546875" style="1" bestFit="1" customWidth="1"/>
    <col min="10231" max="10231" width="10.42578125" style="1" bestFit="1" customWidth="1"/>
    <col min="10232" max="10481" width="9.140625" style="1"/>
    <col min="10482" max="10482" width="6.28515625" style="1" customWidth="1"/>
    <col min="10483" max="10483" width="52.5703125" style="1" customWidth="1"/>
    <col min="10484" max="10484" width="15.5703125" style="1" customWidth="1"/>
    <col min="10485" max="10485" width="16.85546875" style="1" customWidth="1"/>
    <col min="10486" max="10486" width="12.85546875" style="1" bestFit="1" customWidth="1"/>
    <col min="10487" max="10487" width="10.42578125" style="1" bestFit="1" customWidth="1"/>
    <col min="10488" max="10737" width="9.140625" style="1"/>
    <col min="10738" max="10738" width="6.28515625" style="1" customWidth="1"/>
    <col min="10739" max="10739" width="52.5703125" style="1" customWidth="1"/>
    <col min="10740" max="10740" width="15.5703125" style="1" customWidth="1"/>
    <col min="10741" max="10741" width="16.85546875" style="1" customWidth="1"/>
    <col min="10742" max="10742" width="12.85546875" style="1" bestFit="1" customWidth="1"/>
    <col min="10743" max="10743" width="10.42578125" style="1" bestFit="1" customWidth="1"/>
    <col min="10744" max="10993" width="9.140625" style="1"/>
    <col min="10994" max="10994" width="6.28515625" style="1" customWidth="1"/>
    <col min="10995" max="10995" width="52.5703125" style="1" customWidth="1"/>
    <col min="10996" max="10996" width="15.5703125" style="1" customWidth="1"/>
    <col min="10997" max="10997" width="16.85546875" style="1" customWidth="1"/>
    <col min="10998" max="10998" width="12.85546875" style="1" bestFit="1" customWidth="1"/>
    <col min="10999" max="10999" width="10.42578125" style="1" bestFit="1" customWidth="1"/>
    <col min="11000" max="11249" width="9.140625" style="1"/>
    <col min="11250" max="11250" width="6.28515625" style="1" customWidth="1"/>
    <col min="11251" max="11251" width="52.5703125" style="1" customWidth="1"/>
    <col min="11252" max="11252" width="15.5703125" style="1" customWidth="1"/>
    <col min="11253" max="11253" width="16.85546875" style="1" customWidth="1"/>
    <col min="11254" max="11254" width="12.85546875" style="1" bestFit="1" customWidth="1"/>
    <col min="11255" max="11255" width="10.42578125" style="1" bestFit="1" customWidth="1"/>
    <col min="11256" max="11505" width="9.140625" style="1"/>
    <col min="11506" max="11506" width="6.28515625" style="1" customWidth="1"/>
    <col min="11507" max="11507" width="52.5703125" style="1" customWidth="1"/>
    <col min="11508" max="11508" width="15.5703125" style="1" customWidth="1"/>
    <col min="11509" max="11509" width="16.85546875" style="1" customWidth="1"/>
    <col min="11510" max="11510" width="12.85546875" style="1" bestFit="1" customWidth="1"/>
    <col min="11511" max="11511" width="10.42578125" style="1" bestFit="1" customWidth="1"/>
    <col min="11512" max="11761" width="9.140625" style="1"/>
    <col min="11762" max="11762" width="6.28515625" style="1" customWidth="1"/>
    <col min="11763" max="11763" width="52.5703125" style="1" customWidth="1"/>
    <col min="11764" max="11764" width="15.5703125" style="1" customWidth="1"/>
    <col min="11765" max="11765" width="16.85546875" style="1" customWidth="1"/>
    <col min="11766" max="11766" width="12.85546875" style="1" bestFit="1" customWidth="1"/>
    <col min="11767" max="11767" width="10.42578125" style="1" bestFit="1" customWidth="1"/>
    <col min="11768" max="12017" width="9.140625" style="1"/>
    <col min="12018" max="12018" width="6.28515625" style="1" customWidth="1"/>
    <col min="12019" max="12019" width="52.5703125" style="1" customWidth="1"/>
    <col min="12020" max="12020" width="15.5703125" style="1" customWidth="1"/>
    <col min="12021" max="12021" width="16.85546875" style="1" customWidth="1"/>
    <col min="12022" max="12022" width="12.85546875" style="1" bestFit="1" customWidth="1"/>
    <col min="12023" max="12023" width="10.42578125" style="1" bestFit="1" customWidth="1"/>
    <col min="12024" max="12273" width="9.140625" style="1"/>
    <col min="12274" max="12274" width="6.28515625" style="1" customWidth="1"/>
    <col min="12275" max="12275" width="52.5703125" style="1" customWidth="1"/>
    <col min="12276" max="12276" width="15.5703125" style="1" customWidth="1"/>
    <col min="12277" max="12277" width="16.85546875" style="1" customWidth="1"/>
    <col min="12278" max="12278" width="12.85546875" style="1" bestFit="1" customWidth="1"/>
    <col min="12279" max="12279" width="10.42578125" style="1" bestFit="1" customWidth="1"/>
    <col min="12280" max="12529" width="9.140625" style="1"/>
    <col min="12530" max="12530" width="6.28515625" style="1" customWidth="1"/>
    <col min="12531" max="12531" width="52.5703125" style="1" customWidth="1"/>
    <col min="12532" max="12532" width="15.5703125" style="1" customWidth="1"/>
    <col min="12533" max="12533" width="16.85546875" style="1" customWidth="1"/>
    <col min="12534" max="12534" width="12.85546875" style="1" bestFit="1" customWidth="1"/>
    <col min="12535" max="12535" width="10.42578125" style="1" bestFit="1" customWidth="1"/>
    <col min="12536" max="12785" width="9.140625" style="1"/>
    <col min="12786" max="12786" width="6.28515625" style="1" customWidth="1"/>
    <col min="12787" max="12787" width="52.5703125" style="1" customWidth="1"/>
    <col min="12788" max="12788" width="15.5703125" style="1" customWidth="1"/>
    <col min="12789" max="12789" width="16.85546875" style="1" customWidth="1"/>
    <col min="12790" max="12790" width="12.85546875" style="1" bestFit="1" customWidth="1"/>
    <col min="12791" max="12791" width="10.42578125" style="1" bestFit="1" customWidth="1"/>
    <col min="12792" max="13041" width="9.140625" style="1"/>
    <col min="13042" max="13042" width="6.28515625" style="1" customWidth="1"/>
    <col min="13043" max="13043" width="52.5703125" style="1" customWidth="1"/>
    <col min="13044" max="13044" width="15.5703125" style="1" customWidth="1"/>
    <col min="13045" max="13045" width="16.85546875" style="1" customWidth="1"/>
    <col min="13046" max="13046" width="12.85546875" style="1" bestFit="1" customWidth="1"/>
    <col min="13047" max="13047" width="10.42578125" style="1" bestFit="1" customWidth="1"/>
    <col min="13048" max="13297" width="9.140625" style="1"/>
    <col min="13298" max="13298" width="6.28515625" style="1" customWidth="1"/>
    <col min="13299" max="13299" width="52.5703125" style="1" customWidth="1"/>
    <col min="13300" max="13300" width="15.5703125" style="1" customWidth="1"/>
    <col min="13301" max="13301" width="16.85546875" style="1" customWidth="1"/>
    <col min="13302" max="13302" width="12.85546875" style="1" bestFit="1" customWidth="1"/>
    <col min="13303" max="13303" width="10.42578125" style="1" bestFit="1" customWidth="1"/>
    <col min="13304" max="13553" width="9.140625" style="1"/>
    <col min="13554" max="13554" width="6.28515625" style="1" customWidth="1"/>
    <col min="13555" max="13555" width="52.5703125" style="1" customWidth="1"/>
    <col min="13556" max="13556" width="15.5703125" style="1" customWidth="1"/>
    <col min="13557" max="13557" width="16.85546875" style="1" customWidth="1"/>
    <col min="13558" max="13558" width="12.85546875" style="1" bestFit="1" customWidth="1"/>
    <col min="13559" max="13559" width="10.42578125" style="1" bestFit="1" customWidth="1"/>
    <col min="13560" max="13809" width="9.140625" style="1"/>
    <col min="13810" max="13810" width="6.28515625" style="1" customWidth="1"/>
    <col min="13811" max="13811" width="52.5703125" style="1" customWidth="1"/>
    <col min="13812" max="13812" width="15.5703125" style="1" customWidth="1"/>
    <col min="13813" max="13813" width="16.85546875" style="1" customWidth="1"/>
    <col min="13814" max="13814" width="12.85546875" style="1" bestFit="1" customWidth="1"/>
    <col min="13815" max="13815" width="10.42578125" style="1" bestFit="1" customWidth="1"/>
    <col min="13816" max="14065" width="9.140625" style="1"/>
    <col min="14066" max="14066" width="6.28515625" style="1" customWidth="1"/>
    <col min="14067" max="14067" width="52.5703125" style="1" customWidth="1"/>
    <col min="14068" max="14068" width="15.5703125" style="1" customWidth="1"/>
    <col min="14069" max="14069" width="16.85546875" style="1" customWidth="1"/>
    <col min="14070" max="14070" width="12.85546875" style="1" bestFit="1" customWidth="1"/>
    <col min="14071" max="14071" width="10.42578125" style="1" bestFit="1" customWidth="1"/>
    <col min="14072" max="14321" width="9.140625" style="1"/>
    <col min="14322" max="14322" width="6.28515625" style="1" customWidth="1"/>
    <col min="14323" max="14323" width="52.5703125" style="1" customWidth="1"/>
    <col min="14324" max="14324" width="15.5703125" style="1" customWidth="1"/>
    <col min="14325" max="14325" width="16.85546875" style="1" customWidth="1"/>
    <col min="14326" max="14326" width="12.85546875" style="1" bestFit="1" customWidth="1"/>
    <col min="14327" max="14327" width="10.42578125" style="1" bestFit="1" customWidth="1"/>
    <col min="14328" max="14577" width="9.140625" style="1"/>
    <col min="14578" max="14578" width="6.28515625" style="1" customWidth="1"/>
    <col min="14579" max="14579" width="52.5703125" style="1" customWidth="1"/>
    <col min="14580" max="14580" width="15.5703125" style="1" customWidth="1"/>
    <col min="14581" max="14581" width="16.85546875" style="1" customWidth="1"/>
    <col min="14582" max="14582" width="12.85546875" style="1" bestFit="1" customWidth="1"/>
    <col min="14583" max="14583" width="10.42578125" style="1" bestFit="1" customWidth="1"/>
    <col min="14584" max="14833" width="9.140625" style="1"/>
    <col min="14834" max="14834" width="6.28515625" style="1" customWidth="1"/>
    <col min="14835" max="14835" width="52.5703125" style="1" customWidth="1"/>
    <col min="14836" max="14836" width="15.5703125" style="1" customWidth="1"/>
    <col min="14837" max="14837" width="16.85546875" style="1" customWidth="1"/>
    <col min="14838" max="14838" width="12.85546875" style="1" bestFit="1" customWidth="1"/>
    <col min="14839" max="14839" width="10.42578125" style="1" bestFit="1" customWidth="1"/>
    <col min="14840" max="15089" width="9.140625" style="1"/>
    <col min="15090" max="15090" width="6.28515625" style="1" customWidth="1"/>
    <col min="15091" max="15091" width="52.5703125" style="1" customWidth="1"/>
    <col min="15092" max="15092" width="15.5703125" style="1" customWidth="1"/>
    <col min="15093" max="15093" width="16.85546875" style="1" customWidth="1"/>
    <col min="15094" max="15094" width="12.85546875" style="1" bestFit="1" customWidth="1"/>
    <col min="15095" max="15095" width="10.42578125" style="1" bestFit="1" customWidth="1"/>
    <col min="15096" max="15345" width="9.140625" style="1"/>
    <col min="15346" max="15346" width="6.28515625" style="1" customWidth="1"/>
    <col min="15347" max="15347" width="52.5703125" style="1" customWidth="1"/>
    <col min="15348" max="15348" width="15.5703125" style="1" customWidth="1"/>
    <col min="15349" max="15349" width="16.85546875" style="1" customWidth="1"/>
    <col min="15350" max="15350" width="12.85546875" style="1" bestFit="1" customWidth="1"/>
    <col min="15351" max="15351" width="10.42578125" style="1" bestFit="1" customWidth="1"/>
    <col min="15352" max="15601" width="9.140625" style="1"/>
    <col min="15602" max="15602" width="6.28515625" style="1" customWidth="1"/>
    <col min="15603" max="15603" width="52.5703125" style="1" customWidth="1"/>
    <col min="15604" max="15604" width="15.5703125" style="1" customWidth="1"/>
    <col min="15605" max="15605" width="16.85546875" style="1" customWidth="1"/>
    <col min="15606" max="15606" width="12.85546875" style="1" bestFit="1" customWidth="1"/>
    <col min="15607" max="15607" width="10.42578125" style="1" bestFit="1" customWidth="1"/>
    <col min="15608" max="15857" width="9.140625" style="1"/>
    <col min="15858" max="15858" width="6.28515625" style="1" customWidth="1"/>
    <col min="15859" max="15859" width="52.5703125" style="1" customWidth="1"/>
    <col min="15860" max="15860" width="15.5703125" style="1" customWidth="1"/>
    <col min="15861" max="15861" width="16.85546875" style="1" customWidth="1"/>
    <col min="15862" max="15862" width="12.85546875" style="1" bestFit="1" customWidth="1"/>
    <col min="15863" max="15863" width="10.42578125" style="1" bestFit="1" customWidth="1"/>
    <col min="15864" max="16113" width="9.140625" style="1"/>
    <col min="16114" max="16114" width="6.28515625" style="1" customWidth="1"/>
    <col min="16115" max="16115" width="52.5703125" style="1" customWidth="1"/>
    <col min="16116" max="16116" width="15.5703125" style="1" customWidth="1"/>
    <col min="16117" max="16117" width="16.85546875" style="1" customWidth="1"/>
    <col min="16118" max="16118" width="12.85546875" style="1" bestFit="1" customWidth="1"/>
    <col min="16119" max="16119" width="10.42578125" style="1" bestFit="1" customWidth="1"/>
    <col min="16120" max="16384" width="9.140625" style="1"/>
  </cols>
  <sheetData>
    <row r="1" spans="1:8">
      <c r="F1" s="344"/>
    </row>
    <row r="2" spans="1:8">
      <c r="F2" s="344"/>
    </row>
    <row r="3" spans="1:8" ht="15.75">
      <c r="A3" s="381" t="s">
        <v>267</v>
      </c>
      <c r="B3" s="381"/>
      <c r="C3" s="381"/>
      <c r="D3" s="381"/>
      <c r="E3" s="381"/>
    </row>
    <row r="5" spans="1:8" ht="12.75" customHeight="1"/>
    <row r="6" spans="1:8">
      <c r="C6" s="8"/>
      <c r="D6" s="29"/>
    </row>
    <row r="8" spans="1:8" ht="14.25">
      <c r="A8" s="31" t="str">
        <f>+Balance!A7</f>
        <v>"Евразиакапитал холдинг ҮЦК " ХК</v>
      </c>
      <c r="F8" s="344" t="str">
        <f>+Balance!C7</f>
        <v>2022 оны 3 сарын 31</v>
      </c>
    </row>
    <row r="9" spans="1:8">
      <c r="A9" s="64" t="s">
        <v>44</v>
      </c>
      <c r="D9" s="65"/>
      <c r="F9" s="344" t="s">
        <v>43</v>
      </c>
    </row>
    <row r="10" spans="1:8" s="67" customFormat="1" ht="12.75" customHeight="1">
      <c r="A10" s="384" t="s">
        <v>78</v>
      </c>
      <c r="B10" s="382" t="s">
        <v>45</v>
      </c>
      <c r="C10" s="66" t="s">
        <v>46</v>
      </c>
      <c r="D10" s="66" t="s">
        <v>47</v>
      </c>
      <c r="E10" s="382" t="s">
        <v>702</v>
      </c>
      <c r="F10" s="379" t="s">
        <v>740</v>
      </c>
    </row>
    <row r="11" spans="1:8" s="67" customFormat="1">
      <c r="A11" s="385"/>
      <c r="B11" s="383"/>
      <c r="C11" s="66"/>
      <c r="D11" s="66"/>
      <c r="E11" s="383"/>
      <c r="F11" s="380"/>
    </row>
    <row r="12" spans="1:8" s="67" customFormat="1">
      <c r="A12" s="72">
        <v>1</v>
      </c>
      <c r="B12" s="73" t="s">
        <v>48</v>
      </c>
      <c r="C12" s="74">
        <v>155446251.37272</v>
      </c>
      <c r="D12" s="75"/>
      <c r="E12" s="149">
        <f>SUM(E13:E16)</f>
        <v>127867138.7</v>
      </c>
      <c r="F12" s="149">
        <f>SUM(F13:F16)</f>
        <v>46098271.549999997</v>
      </c>
    </row>
    <row r="13" spans="1:8" s="67" customFormat="1">
      <c r="A13" s="68">
        <v>1.1000000000000001</v>
      </c>
      <c r="B13" s="69" t="s">
        <v>242</v>
      </c>
      <c r="C13" s="71">
        <v>31576251.372720003</v>
      </c>
      <c r="D13" s="76"/>
      <c r="E13" s="150">
        <v>127867138.7</v>
      </c>
      <c r="F13" s="150">
        <v>46098271.549999997</v>
      </c>
    </row>
    <row r="14" spans="1:8" s="67" customFormat="1">
      <c r="A14" s="68">
        <v>1.2</v>
      </c>
      <c r="B14" s="69" t="s">
        <v>243</v>
      </c>
      <c r="C14" s="71">
        <v>62400000</v>
      </c>
      <c r="D14" s="76"/>
      <c r="E14" s="150"/>
      <c r="F14" s="150"/>
      <c r="H14" s="80"/>
    </row>
    <row r="15" spans="1:8" s="67" customFormat="1">
      <c r="A15" s="68">
        <v>1.3</v>
      </c>
      <c r="B15" s="77" t="s">
        <v>148</v>
      </c>
      <c r="C15" s="78"/>
      <c r="D15" s="79"/>
      <c r="E15" s="150"/>
      <c r="F15" s="150"/>
      <c r="G15" s="80"/>
    </row>
    <row r="16" spans="1:8" s="67" customFormat="1">
      <c r="A16" s="68">
        <v>1.4</v>
      </c>
      <c r="B16" s="77" t="s">
        <v>149</v>
      </c>
      <c r="C16" s="71">
        <v>61470000</v>
      </c>
      <c r="D16" s="76"/>
      <c r="E16" s="150"/>
      <c r="F16" s="150"/>
    </row>
    <row r="17" spans="1:9" s="67" customFormat="1">
      <c r="A17" s="68">
        <v>2</v>
      </c>
      <c r="B17" s="77" t="s">
        <v>73</v>
      </c>
      <c r="C17" s="71"/>
      <c r="D17" s="76"/>
      <c r="E17" s="150"/>
      <c r="F17" s="150"/>
    </row>
    <row r="18" spans="1:9" s="67" customFormat="1">
      <c r="A18" s="68">
        <v>3</v>
      </c>
      <c r="B18" s="78" t="s">
        <v>40</v>
      </c>
      <c r="C18" s="71">
        <v>290575.2269119519</v>
      </c>
      <c r="D18" s="76"/>
      <c r="E18" s="150"/>
      <c r="F18" s="150"/>
      <c r="G18" s="81"/>
    </row>
    <row r="19" spans="1:9" s="67" customFormat="1">
      <c r="A19" s="72">
        <v>4</v>
      </c>
      <c r="B19" s="70" t="s">
        <v>30</v>
      </c>
      <c r="C19" s="71">
        <v>76620.664999999994</v>
      </c>
      <c r="D19" s="76"/>
      <c r="E19" s="149">
        <f>+E20+E21</f>
        <v>0</v>
      </c>
      <c r="F19" s="149"/>
      <c r="G19" s="80"/>
    </row>
    <row r="20" spans="1:9" s="67" customFormat="1">
      <c r="A20" s="68">
        <v>4.0999999999999996</v>
      </c>
      <c r="B20" s="78" t="s">
        <v>150</v>
      </c>
      <c r="C20" s="71"/>
      <c r="D20" s="76"/>
      <c r="E20" s="150"/>
      <c r="F20" s="150"/>
      <c r="H20" s="80"/>
      <c r="I20" s="80"/>
    </row>
    <row r="21" spans="1:9" s="67" customFormat="1">
      <c r="A21" s="68">
        <v>4.2</v>
      </c>
      <c r="B21" s="78" t="s">
        <v>151</v>
      </c>
      <c r="C21" s="71"/>
      <c r="D21" s="76"/>
      <c r="E21" s="150"/>
      <c r="F21" s="150"/>
    </row>
    <row r="22" spans="1:9" s="67" customFormat="1">
      <c r="A22" s="68">
        <v>5</v>
      </c>
      <c r="B22" s="78" t="s">
        <v>152</v>
      </c>
      <c r="C22" s="71">
        <v>0</v>
      </c>
      <c r="D22" s="76"/>
      <c r="E22" s="150"/>
      <c r="F22" s="150"/>
    </row>
    <row r="23" spans="1:9" s="67" customFormat="1">
      <c r="A23" s="68">
        <v>6</v>
      </c>
      <c r="B23" s="78" t="s">
        <v>31</v>
      </c>
      <c r="C23" s="71"/>
      <c r="D23" s="76"/>
      <c r="E23" s="150"/>
      <c r="F23" s="150"/>
      <c r="G23" s="80"/>
    </row>
    <row r="24" spans="1:9" s="67" customFormat="1">
      <c r="A24" s="68">
        <v>7</v>
      </c>
      <c r="B24" s="78" t="s">
        <v>153</v>
      </c>
      <c r="C24" s="71">
        <v>55490512.846262686</v>
      </c>
      <c r="D24" s="76"/>
      <c r="E24" s="150"/>
      <c r="F24" s="150"/>
    </row>
    <row r="25" spans="1:9" s="67" customFormat="1">
      <c r="A25" s="68">
        <v>8</v>
      </c>
      <c r="B25" s="78" t="s">
        <v>154</v>
      </c>
      <c r="C25" s="71">
        <v>6753744.8016603235</v>
      </c>
      <c r="D25" s="76"/>
      <c r="E25" s="150">
        <v>147760523.75999999</v>
      </c>
      <c r="F25" s="150">
        <v>21625433.350000001</v>
      </c>
    </row>
    <row r="26" spans="1:9" s="67" customFormat="1">
      <c r="A26" s="68">
        <v>9</v>
      </c>
      <c r="B26" s="78" t="s">
        <v>155</v>
      </c>
      <c r="C26" s="71"/>
      <c r="D26" s="76"/>
      <c r="E26" s="150"/>
      <c r="F26" s="150"/>
    </row>
    <row r="27" spans="1:9" s="67" customFormat="1">
      <c r="A27" s="68">
        <v>10</v>
      </c>
      <c r="B27" s="78" t="s">
        <v>32</v>
      </c>
      <c r="C27" s="71"/>
      <c r="D27" s="76"/>
      <c r="E27" s="150">
        <v>6826811.1600000001</v>
      </c>
      <c r="F27" s="150">
        <v>445838.37</v>
      </c>
    </row>
    <row r="28" spans="1:9" s="67" customFormat="1">
      <c r="A28" s="68">
        <v>11</v>
      </c>
      <c r="B28" s="78" t="s">
        <v>244</v>
      </c>
      <c r="C28" s="71">
        <v>39160000</v>
      </c>
      <c r="D28" s="76"/>
      <c r="E28" s="150">
        <v>-293077.14</v>
      </c>
      <c r="F28" s="150">
        <v>-4229007.93</v>
      </c>
      <c r="H28" s="80"/>
    </row>
    <row r="29" spans="1:9" s="67" customFormat="1">
      <c r="A29" s="68">
        <v>12</v>
      </c>
      <c r="B29" s="78" t="s">
        <v>245</v>
      </c>
      <c r="C29" s="71">
        <v>6576425.7640000004</v>
      </c>
      <c r="D29" s="76"/>
      <c r="E29" s="150">
        <v>-55.45</v>
      </c>
      <c r="F29" s="150">
        <v>430259.75</v>
      </c>
      <c r="H29" s="80"/>
      <c r="I29" s="80"/>
    </row>
    <row r="30" spans="1:9" s="67" customFormat="1">
      <c r="A30" s="68">
        <v>13</v>
      </c>
      <c r="B30" s="78" t="s">
        <v>246</v>
      </c>
      <c r="C30" s="71">
        <v>40400</v>
      </c>
      <c r="D30" s="76"/>
      <c r="E30" s="150"/>
      <c r="F30" s="150"/>
    </row>
    <row r="31" spans="1:9" s="67" customFormat="1">
      <c r="A31" s="68">
        <v>14</v>
      </c>
      <c r="B31" s="78" t="s">
        <v>247</v>
      </c>
      <c r="C31" s="71">
        <v>4596899</v>
      </c>
      <c r="D31" s="76"/>
      <c r="E31" s="150"/>
      <c r="F31" s="150"/>
    </row>
    <row r="32" spans="1:9" s="67" customFormat="1">
      <c r="A32" s="72">
        <v>15</v>
      </c>
      <c r="B32" s="73" t="s">
        <v>49</v>
      </c>
      <c r="C32" s="74">
        <v>3291351.2048604051</v>
      </c>
      <c r="D32" s="75"/>
      <c r="E32" s="149">
        <f>E12+E18+E19+E23-E25+E28+E29-E27+E17</f>
        <v>-27013328.809999987</v>
      </c>
      <c r="F32" s="149">
        <f>F12+F18+F19+F23-F25+F28+F29-F27+F17</f>
        <v>20228251.649999995</v>
      </c>
      <c r="G32" s="80"/>
      <c r="H32" s="80"/>
      <c r="I32" s="80"/>
    </row>
    <row r="33" spans="1:10" s="67" customFormat="1">
      <c r="A33" s="68">
        <v>16</v>
      </c>
      <c r="B33" s="69" t="s">
        <v>248</v>
      </c>
      <c r="C33" s="82">
        <v>425723.41907603998</v>
      </c>
      <c r="D33" s="83"/>
      <c r="E33" s="150"/>
      <c r="F33" s="150">
        <v>202282.52</v>
      </c>
    </row>
    <row r="34" spans="1:10" s="67" customFormat="1">
      <c r="A34" s="72">
        <v>17</v>
      </c>
      <c r="B34" s="73" t="s">
        <v>33</v>
      </c>
      <c r="C34" s="74">
        <f>+C32-C33</f>
        <v>2865627.7857843651</v>
      </c>
      <c r="D34" s="75"/>
      <c r="E34" s="149">
        <f>+E32-E33</f>
        <v>-27013328.809999987</v>
      </c>
      <c r="F34" s="149">
        <f>+F32-F33</f>
        <v>20025969.129999995</v>
      </c>
      <c r="G34" s="80"/>
    </row>
    <row r="35" spans="1:10" s="67" customFormat="1">
      <c r="A35" s="68">
        <v>18</v>
      </c>
      <c r="B35" s="69" t="s">
        <v>249</v>
      </c>
      <c r="C35" s="82"/>
      <c r="D35" s="83"/>
      <c r="E35" s="176"/>
      <c r="F35" s="150"/>
    </row>
    <row r="36" spans="1:10" s="67" customFormat="1">
      <c r="A36" s="72">
        <v>19</v>
      </c>
      <c r="B36" s="73" t="s">
        <v>35</v>
      </c>
      <c r="C36" s="74">
        <v>2865627.7857843647</v>
      </c>
      <c r="D36" s="75"/>
      <c r="E36" s="177">
        <f>E34</f>
        <v>-27013328.809999987</v>
      </c>
      <c r="F36" s="346">
        <f>F34</f>
        <v>20025969.129999995</v>
      </c>
    </row>
    <row r="37" spans="1:10" s="67" customFormat="1">
      <c r="A37" s="72">
        <v>20</v>
      </c>
      <c r="B37" s="73" t="s">
        <v>156</v>
      </c>
      <c r="C37" s="82"/>
      <c r="D37" s="83"/>
      <c r="E37" s="176"/>
      <c r="F37" s="151"/>
    </row>
    <row r="38" spans="1:10" s="67" customFormat="1">
      <c r="A38" s="68">
        <v>20.100000000000001</v>
      </c>
      <c r="B38" s="69" t="s">
        <v>157</v>
      </c>
      <c r="C38" s="74">
        <v>2865627.7857843647</v>
      </c>
      <c r="D38" s="74"/>
      <c r="E38" s="176"/>
      <c r="F38" s="151"/>
    </row>
    <row r="39" spans="1:10" s="67" customFormat="1">
      <c r="A39" s="68">
        <v>20.2</v>
      </c>
      <c r="B39" s="69" t="s">
        <v>158</v>
      </c>
      <c r="C39" s="82"/>
      <c r="D39" s="82"/>
      <c r="E39" s="176"/>
      <c r="F39" s="150"/>
    </row>
    <row r="40" spans="1:10" s="67" customFormat="1">
      <c r="A40" s="68">
        <v>20.3</v>
      </c>
      <c r="B40" s="69" t="s">
        <v>250</v>
      </c>
      <c r="C40" s="82"/>
      <c r="D40" s="82"/>
      <c r="E40" s="176"/>
      <c r="F40" s="150"/>
    </row>
    <row r="41" spans="1:10" s="67" customFormat="1">
      <c r="A41" s="72">
        <v>21</v>
      </c>
      <c r="B41" s="73" t="s">
        <v>159</v>
      </c>
      <c r="C41" s="74"/>
      <c r="D41" s="74"/>
      <c r="E41" s="177">
        <f>E36</f>
        <v>-27013328.809999987</v>
      </c>
      <c r="F41" s="149">
        <f>F36</f>
        <v>20025969.129999995</v>
      </c>
      <c r="I41" s="152"/>
      <c r="J41" s="80"/>
    </row>
    <row r="42" spans="1:10" s="67" customFormat="1">
      <c r="A42" s="72">
        <v>22</v>
      </c>
      <c r="B42" s="73" t="s">
        <v>251</v>
      </c>
      <c r="C42" s="74"/>
      <c r="D42" s="74"/>
      <c r="E42" s="70"/>
      <c r="F42" s="149"/>
    </row>
    <row r="43" spans="1:10" s="67" customFormat="1">
      <c r="A43" s="84"/>
      <c r="B43" s="85"/>
      <c r="C43" s="85"/>
      <c r="D43" s="85"/>
      <c r="E43" s="178"/>
      <c r="F43" s="345"/>
    </row>
    <row r="44" spans="1:10" s="67" customFormat="1">
      <c r="A44" s="85"/>
      <c r="B44" s="85"/>
      <c r="C44" s="85"/>
      <c r="D44" s="85"/>
      <c r="E44" s="178"/>
      <c r="F44" s="345"/>
    </row>
    <row r="45" spans="1:10" s="67" customFormat="1">
      <c r="A45" s="85"/>
      <c r="B45" s="85"/>
      <c r="C45" s="85"/>
      <c r="D45" s="85"/>
      <c r="E45" s="178"/>
      <c r="F45" s="345"/>
    </row>
    <row r="46" spans="1:10" s="67" customFormat="1" ht="12.75" customHeight="1">
      <c r="B46" s="148" t="str">
        <f>+Balance!B72</f>
        <v>Гүйцэтгэх захирал________________  (Р.Отгонбат)</v>
      </c>
      <c r="C46" s="148"/>
      <c r="D46" s="148"/>
      <c r="E46" s="57"/>
      <c r="F46" s="345"/>
    </row>
    <row r="47" spans="1:10">
      <c r="B47" s="1"/>
      <c r="C47" s="5"/>
      <c r="D47" s="44"/>
      <c r="E47" s="28"/>
    </row>
    <row r="48" spans="1:10" ht="12.75" customHeight="1">
      <c r="B48" s="143" t="str">
        <f>+letter!C28</f>
        <v>Ерөнхий нягтлан бодогч ________________  (....)</v>
      </c>
      <c r="C48" s="143"/>
      <c r="D48" s="143"/>
      <c r="E48" s="57"/>
    </row>
    <row r="49" spans="1:5">
      <c r="A49" s="1"/>
      <c r="B49" s="1"/>
      <c r="C49" s="1"/>
      <c r="D49" s="1"/>
      <c r="E49" s="28"/>
    </row>
    <row r="50" spans="1:5">
      <c r="A50" s="1"/>
      <c r="B50" s="1"/>
      <c r="C50" s="1"/>
      <c r="D50" s="1"/>
      <c r="E50" s="28"/>
    </row>
    <row r="51" spans="1:5">
      <c r="A51" s="1"/>
      <c r="B51" s="1"/>
      <c r="C51" s="1"/>
      <c r="D51" s="1"/>
      <c r="E51" s="28"/>
    </row>
    <row r="52" spans="1:5">
      <c r="A52" s="26"/>
      <c r="B52" s="26"/>
      <c r="C52" s="26"/>
      <c r="D52" s="26"/>
      <c r="E52" s="179"/>
    </row>
    <row r="53" spans="1:5">
      <c r="A53" s="26"/>
      <c r="B53" s="26"/>
      <c r="C53" s="26"/>
      <c r="D53" s="26"/>
      <c r="E53" s="179"/>
    </row>
    <row r="54" spans="1:5">
      <c r="A54" s="26"/>
      <c r="B54" s="26"/>
      <c r="C54" s="26"/>
      <c r="D54" s="26"/>
      <c r="E54" s="179"/>
    </row>
    <row r="55" spans="1:5">
      <c r="A55" s="26"/>
      <c r="B55" s="26"/>
      <c r="C55" s="26"/>
      <c r="D55" s="26"/>
      <c r="E55" s="179"/>
    </row>
    <row r="56" spans="1:5">
      <c r="A56" s="26"/>
      <c r="B56" s="26"/>
      <c r="C56" s="26"/>
      <c r="D56" s="26"/>
      <c r="E56" s="179"/>
    </row>
    <row r="57" spans="1:5">
      <c r="A57" s="26"/>
      <c r="B57" s="26"/>
      <c r="C57" s="26"/>
      <c r="D57" s="26"/>
      <c r="E57" s="179"/>
    </row>
    <row r="58" spans="1:5">
      <c r="A58" s="26"/>
      <c r="B58" s="26"/>
      <c r="C58" s="26"/>
      <c r="D58" s="26"/>
      <c r="E58" s="179"/>
    </row>
    <row r="59" spans="1:5">
      <c r="A59" s="26"/>
      <c r="B59" s="26"/>
      <c r="C59" s="26"/>
      <c r="D59" s="26"/>
      <c r="E59" s="179"/>
    </row>
    <row r="60" spans="1:5">
      <c r="A60" s="26"/>
      <c r="B60" s="26"/>
      <c r="C60" s="26"/>
      <c r="D60" s="26"/>
      <c r="E60" s="179"/>
    </row>
    <row r="61" spans="1:5">
      <c r="A61" s="26"/>
      <c r="B61" s="26"/>
      <c r="C61" s="26"/>
      <c r="D61" s="26"/>
      <c r="E61" s="179"/>
    </row>
    <row r="62" spans="1:5">
      <c r="A62" s="26"/>
      <c r="B62" s="26"/>
      <c r="C62" s="26"/>
      <c r="D62" s="26"/>
      <c r="E62" s="179"/>
    </row>
    <row r="63" spans="1:5">
      <c r="A63" s="26"/>
      <c r="B63" s="26"/>
      <c r="C63" s="26"/>
      <c r="D63" s="26"/>
      <c r="E63" s="179"/>
    </row>
  </sheetData>
  <mergeCells count="5">
    <mergeCell ref="F10:F11"/>
    <mergeCell ref="A3:E3"/>
    <mergeCell ref="B10:B11"/>
    <mergeCell ref="A10:A11"/>
    <mergeCell ref="E10:E11"/>
  </mergeCells>
  <pageMargins left="0.71" right="0" top="0.2" bottom="0.72" header="0.3" footer="0.76"/>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1"/>
  <sheetViews>
    <sheetView topLeftCell="A10" workbookViewId="0">
      <selection activeCell="L15" sqref="L15"/>
    </sheetView>
  </sheetViews>
  <sheetFormatPr defaultRowHeight="12.75"/>
  <cols>
    <col min="1" max="1" width="3.7109375" style="2" customWidth="1"/>
    <col min="2" max="2" width="34" style="2" customWidth="1"/>
    <col min="3" max="3" width="17.28515625" style="16" customWidth="1"/>
    <col min="4" max="4" width="9.85546875" style="16" customWidth="1"/>
    <col min="5" max="5" width="9.7109375" style="16" customWidth="1"/>
    <col min="6" max="6" width="15" style="16" customWidth="1"/>
    <col min="7" max="7" width="13" style="16" customWidth="1"/>
    <col min="8" max="8" width="11.85546875" style="16" customWidth="1"/>
    <col min="9" max="9" width="16.5703125" style="16" customWidth="1"/>
    <col min="10" max="10" width="17" style="16" customWidth="1"/>
    <col min="11" max="11" width="16.85546875" style="2" customWidth="1"/>
    <col min="12" max="12" width="15.42578125" style="2" customWidth="1"/>
    <col min="13" max="256" width="9.140625" style="2"/>
    <col min="257" max="257" width="3.7109375" style="2" customWidth="1"/>
    <col min="258" max="258" width="44.85546875" style="2" customWidth="1"/>
    <col min="259" max="259" width="15.28515625" style="2" customWidth="1"/>
    <col min="260" max="260" width="14.42578125" style="2" customWidth="1"/>
    <col min="261" max="261" width="13.85546875" style="2" customWidth="1"/>
    <col min="262" max="262" width="14.42578125" style="2" customWidth="1"/>
    <col min="263" max="263" width="15.28515625" style="2" customWidth="1"/>
    <col min="264" max="264" width="15.5703125" style="2" customWidth="1"/>
    <col min="265" max="265" width="17.42578125" style="2" customWidth="1"/>
    <col min="266" max="266" width="17.5703125" style="2" customWidth="1"/>
    <col min="267" max="267" width="14.5703125" style="2" bestFit="1" customWidth="1"/>
    <col min="268" max="512" width="9.140625" style="2"/>
    <col min="513" max="513" width="3.7109375" style="2" customWidth="1"/>
    <col min="514" max="514" width="44.85546875" style="2" customWidth="1"/>
    <col min="515" max="515" width="15.28515625" style="2" customWidth="1"/>
    <col min="516" max="516" width="14.42578125" style="2" customWidth="1"/>
    <col min="517" max="517" width="13.85546875" style="2" customWidth="1"/>
    <col min="518" max="518" width="14.42578125" style="2" customWidth="1"/>
    <col min="519" max="519" width="15.28515625" style="2" customWidth="1"/>
    <col min="520" max="520" width="15.5703125" style="2" customWidth="1"/>
    <col min="521" max="521" width="17.42578125" style="2" customWidth="1"/>
    <col min="522" max="522" width="17.5703125" style="2" customWidth="1"/>
    <col min="523" max="523" width="14.5703125" style="2" bestFit="1" customWidth="1"/>
    <col min="524" max="768" width="9.140625" style="2"/>
    <col min="769" max="769" width="3.7109375" style="2" customWidth="1"/>
    <col min="770" max="770" width="44.85546875" style="2" customWidth="1"/>
    <col min="771" max="771" width="15.28515625" style="2" customWidth="1"/>
    <col min="772" max="772" width="14.42578125" style="2" customWidth="1"/>
    <col min="773" max="773" width="13.85546875" style="2" customWidth="1"/>
    <col min="774" max="774" width="14.42578125" style="2" customWidth="1"/>
    <col min="775" max="775" width="15.28515625" style="2" customWidth="1"/>
    <col min="776" max="776" width="15.5703125" style="2" customWidth="1"/>
    <col min="777" max="777" width="17.42578125" style="2" customWidth="1"/>
    <col min="778" max="778" width="17.5703125" style="2" customWidth="1"/>
    <col min="779" max="779" width="14.5703125" style="2" bestFit="1" customWidth="1"/>
    <col min="780" max="1024" width="9.140625" style="2"/>
    <col min="1025" max="1025" width="3.7109375" style="2" customWidth="1"/>
    <col min="1026" max="1026" width="44.85546875" style="2" customWidth="1"/>
    <col min="1027" max="1027" width="15.28515625" style="2" customWidth="1"/>
    <col min="1028" max="1028" width="14.42578125" style="2" customWidth="1"/>
    <col min="1029" max="1029" width="13.85546875" style="2" customWidth="1"/>
    <col min="1030" max="1030" width="14.42578125" style="2" customWidth="1"/>
    <col min="1031" max="1031" width="15.28515625" style="2" customWidth="1"/>
    <col min="1032" max="1032" width="15.5703125" style="2" customWidth="1"/>
    <col min="1033" max="1033" width="17.42578125" style="2" customWidth="1"/>
    <col min="1034" max="1034" width="17.5703125" style="2" customWidth="1"/>
    <col min="1035" max="1035" width="14.5703125" style="2" bestFit="1" customWidth="1"/>
    <col min="1036" max="1280" width="9.140625" style="2"/>
    <col min="1281" max="1281" width="3.7109375" style="2" customWidth="1"/>
    <col min="1282" max="1282" width="44.85546875" style="2" customWidth="1"/>
    <col min="1283" max="1283" width="15.28515625" style="2" customWidth="1"/>
    <col min="1284" max="1284" width="14.42578125" style="2" customWidth="1"/>
    <col min="1285" max="1285" width="13.85546875" style="2" customWidth="1"/>
    <col min="1286" max="1286" width="14.42578125" style="2" customWidth="1"/>
    <col min="1287" max="1287" width="15.28515625" style="2" customWidth="1"/>
    <col min="1288" max="1288" width="15.5703125" style="2" customWidth="1"/>
    <col min="1289" max="1289" width="17.42578125" style="2" customWidth="1"/>
    <col min="1290" max="1290" width="17.5703125" style="2" customWidth="1"/>
    <col min="1291" max="1291" width="14.5703125" style="2" bestFit="1" customWidth="1"/>
    <col min="1292" max="1536" width="9.140625" style="2"/>
    <col min="1537" max="1537" width="3.7109375" style="2" customWidth="1"/>
    <col min="1538" max="1538" width="44.85546875" style="2" customWidth="1"/>
    <col min="1539" max="1539" width="15.28515625" style="2" customWidth="1"/>
    <col min="1540" max="1540" width="14.42578125" style="2" customWidth="1"/>
    <col min="1541" max="1541" width="13.85546875" style="2" customWidth="1"/>
    <col min="1542" max="1542" width="14.42578125" style="2" customWidth="1"/>
    <col min="1543" max="1543" width="15.28515625" style="2" customWidth="1"/>
    <col min="1544" max="1544" width="15.5703125" style="2" customWidth="1"/>
    <col min="1545" max="1545" width="17.42578125" style="2" customWidth="1"/>
    <col min="1546" max="1546" width="17.5703125" style="2" customWidth="1"/>
    <col min="1547" max="1547" width="14.5703125" style="2" bestFit="1" customWidth="1"/>
    <col min="1548" max="1792" width="9.140625" style="2"/>
    <col min="1793" max="1793" width="3.7109375" style="2" customWidth="1"/>
    <col min="1794" max="1794" width="44.85546875" style="2" customWidth="1"/>
    <col min="1795" max="1795" width="15.28515625" style="2" customWidth="1"/>
    <col min="1796" max="1796" width="14.42578125" style="2" customWidth="1"/>
    <col min="1797" max="1797" width="13.85546875" style="2" customWidth="1"/>
    <col min="1798" max="1798" width="14.42578125" style="2" customWidth="1"/>
    <col min="1799" max="1799" width="15.28515625" style="2" customWidth="1"/>
    <col min="1800" max="1800" width="15.5703125" style="2" customWidth="1"/>
    <col min="1801" max="1801" width="17.42578125" style="2" customWidth="1"/>
    <col min="1802" max="1802" width="17.5703125" style="2" customWidth="1"/>
    <col min="1803" max="1803" width="14.5703125" style="2" bestFit="1" customWidth="1"/>
    <col min="1804" max="2048" width="9.140625" style="2"/>
    <col min="2049" max="2049" width="3.7109375" style="2" customWidth="1"/>
    <col min="2050" max="2050" width="44.85546875" style="2" customWidth="1"/>
    <col min="2051" max="2051" width="15.28515625" style="2" customWidth="1"/>
    <col min="2052" max="2052" width="14.42578125" style="2" customWidth="1"/>
    <col min="2053" max="2053" width="13.85546875" style="2" customWidth="1"/>
    <col min="2054" max="2054" width="14.42578125" style="2" customWidth="1"/>
    <col min="2055" max="2055" width="15.28515625" style="2" customWidth="1"/>
    <col min="2056" max="2056" width="15.5703125" style="2" customWidth="1"/>
    <col min="2057" max="2057" width="17.42578125" style="2" customWidth="1"/>
    <col min="2058" max="2058" width="17.5703125" style="2" customWidth="1"/>
    <col min="2059" max="2059" width="14.5703125" style="2" bestFit="1" customWidth="1"/>
    <col min="2060" max="2304" width="9.140625" style="2"/>
    <col min="2305" max="2305" width="3.7109375" style="2" customWidth="1"/>
    <col min="2306" max="2306" width="44.85546875" style="2" customWidth="1"/>
    <col min="2307" max="2307" width="15.28515625" style="2" customWidth="1"/>
    <col min="2308" max="2308" width="14.42578125" style="2" customWidth="1"/>
    <col min="2309" max="2309" width="13.85546875" style="2" customWidth="1"/>
    <col min="2310" max="2310" width="14.42578125" style="2" customWidth="1"/>
    <col min="2311" max="2311" width="15.28515625" style="2" customWidth="1"/>
    <col min="2312" max="2312" width="15.5703125" style="2" customWidth="1"/>
    <col min="2313" max="2313" width="17.42578125" style="2" customWidth="1"/>
    <col min="2314" max="2314" width="17.5703125" style="2" customWidth="1"/>
    <col min="2315" max="2315" width="14.5703125" style="2" bestFit="1" customWidth="1"/>
    <col min="2316" max="2560" width="9.140625" style="2"/>
    <col min="2561" max="2561" width="3.7109375" style="2" customWidth="1"/>
    <col min="2562" max="2562" width="44.85546875" style="2" customWidth="1"/>
    <col min="2563" max="2563" width="15.28515625" style="2" customWidth="1"/>
    <col min="2564" max="2564" width="14.42578125" style="2" customWidth="1"/>
    <col min="2565" max="2565" width="13.85546875" style="2" customWidth="1"/>
    <col min="2566" max="2566" width="14.42578125" style="2" customWidth="1"/>
    <col min="2567" max="2567" width="15.28515625" style="2" customWidth="1"/>
    <col min="2568" max="2568" width="15.5703125" style="2" customWidth="1"/>
    <col min="2569" max="2569" width="17.42578125" style="2" customWidth="1"/>
    <col min="2570" max="2570" width="17.5703125" style="2" customWidth="1"/>
    <col min="2571" max="2571" width="14.5703125" style="2" bestFit="1" customWidth="1"/>
    <col min="2572" max="2816" width="9.140625" style="2"/>
    <col min="2817" max="2817" width="3.7109375" style="2" customWidth="1"/>
    <col min="2818" max="2818" width="44.85546875" style="2" customWidth="1"/>
    <col min="2819" max="2819" width="15.28515625" style="2" customWidth="1"/>
    <col min="2820" max="2820" width="14.42578125" style="2" customWidth="1"/>
    <col min="2821" max="2821" width="13.85546875" style="2" customWidth="1"/>
    <col min="2822" max="2822" width="14.42578125" style="2" customWidth="1"/>
    <col min="2823" max="2823" width="15.28515625" style="2" customWidth="1"/>
    <col min="2824" max="2824" width="15.5703125" style="2" customWidth="1"/>
    <col min="2825" max="2825" width="17.42578125" style="2" customWidth="1"/>
    <col min="2826" max="2826" width="17.5703125" style="2" customWidth="1"/>
    <col min="2827" max="2827" width="14.5703125" style="2" bestFit="1" customWidth="1"/>
    <col min="2828" max="3072" width="9.140625" style="2"/>
    <col min="3073" max="3073" width="3.7109375" style="2" customWidth="1"/>
    <col min="3074" max="3074" width="44.85546875" style="2" customWidth="1"/>
    <col min="3075" max="3075" width="15.28515625" style="2" customWidth="1"/>
    <col min="3076" max="3076" width="14.42578125" style="2" customWidth="1"/>
    <col min="3077" max="3077" width="13.85546875" style="2" customWidth="1"/>
    <col min="3078" max="3078" width="14.42578125" style="2" customWidth="1"/>
    <col min="3079" max="3079" width="15.28515625" style="2" customWidth="1"/>
    <col min="3080" max="3080" width="15.5703125" style="2" customWidth="1"/>
    <col min="3081" max="3081" width="17.42578125" style="2" customWidth="1"/>
    <col min="3082" max="3082" width="17.5703125" style="2" customWidth="1"/>
    <col min="3083" max="3083" width="14.5703125" style="2" bestFit="1" customWidth="1"/>
    <col min="3084" max="3328" width="9.140625" style="2"/>
    <col min="3329" max="3329" width="3.7109375" style="2" customWidth="1"/>
    <col min="3330" max="3330" width="44.85546875" style="2" customWidth="1"/>
    <col min="3331" max="3331" width="15.28515625" style="2" customWidth="1"/>
    <col min="3332" max="3332" width="14.42578125" style="2" customWidth="1"/>
    <col min="3333" max="3333" width="13.85546875" style="2" customWidth="1"/>
    <col min="3334" max="3334" width="14.42578125" style="2" customWidth="1"/>
    <col min="3335" max="3335" width="15.28515625" style="2" customWidth="1"/>
    <col min="3336" max="3336" width="15.5703125" style="2" customWidth="1"/>
    <col min="3337" max="3337" width="17.42578125" style="2" customWidth="1"/>
    <col min="3338" max="3338" width="17.5703125" style="2" customWidth="1"/>
    <col min="3339" max="3339" width="14.5703125" style="2" bestFit="1" customWidth="1"/>
    <col min="3340" max="3584" width="9.140625" style="2"/>
    <col min="3585" max="3585" width="3.7109375" style="2" customWidth="1"/>
    <col min="3586" max="3586" width="44.85546875" style="2" customWidth="1"/>
    <col min="3587" max="3587" width="15.28515625" style="2" customWidth="1"/>
    <col min="3588" max="3588" width="14.42578125" style="2" customWidth="1"/>
    <col min="3589" max="3589" width="13.85546875" style="2" customWidth="1"/>
    <col min="3590" max="3590" width="14.42578125" style="2" customWidth="1"/>
    <col min="3591" max="3591" width="15.28515625" style="2" customWidth="1"/>
    <col min="3592" max="3592" width="15.5703125" style="2" customWidth="1"/>
    <col min="3593" max="3593" width="17.42578125" style="2" customWidth="1"/>
    <col min="3594" max="3594" width="17.5703125" style="2" customWidth="1"/>
    <col min="3595" max="3595" width="14.5703125" style="2" bestFit="1" customWidth="1"/>
    <col min="3596" max="3840" width="9.140625" style="2"/>
    <col min="3841" max="3841" width="3.7109375" style="2" customWidth="1"/>
    <col min="3842" max="3842" width="44.85546875" style="2" customWidth="1"/>
    <col min="3843" max="3843" width="15.28515625" style="2" customWidth="1"/>
    <col min="3844" max="3844" width="14.42578125" style="2" customWidth="1"/>
    <col min="3845" max="3845" width="13.85546875" style="2" customWidth="1"/>
    <col min="3846" max="3846" width="14.42578125" style="2" customWidth="1"/>
    <col min="3847" max="3847" width="15.28515625" style="2" customWidth="1"/>
    <col min="3848" max="3848" width="15.5703125" style="2" customWidth="1"/>
    <col min="3849" max="3849" width="17.42578125" style="2" customWidth="1"/>
    <col min="3850" max="3850" width="17.5703125" style="2" customWidth="1"/>
    <col min="3851" max="3851" width="14.5703125" style="2" bestFit="1" customWidth="1"/>
    <col min="3852" max="4096" width="9.140625" style="2"/>
    <col min="4097" max="4097" width="3.7109375" style="2" customWidth="1"/>
    <col min="4098" max="4098" width="44.85546875" style="2" customWidth="1"/>
    <col min="4099" max="4099" width="15.28515625" style="2" customWidth="1"/>
    <col min="4100" max="4100" width="14.42578125" style="2" customWidth="1"/>
    <col min="4101" max="4101" width="13.85546875" style="2" customWidth="1"/>
    <col min="4102" max="4102" width="14.42578125" style="2" customWidth="1"/>
    <col min="4103" max="4103" width="15.28515625" style="2" customWidth="1"/>
    <col min="4104" max="4104" width="15.5703125" style="2" customWidth="1"/>
    <col min="4105" max="4105" width="17.42578125" style="2" customWidth="1"/>
    <col min="4106" max="4106" width="17.5703125" style="2" customWidth="1"/>
    <col min="4107" max="4107" width="14.5703125" style="2" bestFit="1" customWidth="1"/>
    <col min="4108" max="4352" width="9.140625" style="2"/>
    <col min="4353" max="4353" width="3.7109375" style="2" customWidth="1"/>
    <col min="4354" max="4354" width="44.85546875" style="2" customWidth="1"/>
    <col min="4355" max="4355" width="15.28515625" style="2" customWidth="1"/>
    <col min="4356" max="4356" width="14.42578125" style="2" customWidth="1"/>
    <col min="4357" max="4357" width="13.85546875" style="2" customWidth="1"/>
    <col min="4358" max="4358" width="14.42578125" style="2" customWidth="1"/>
    <col min="4359" max="4359" width="15.28515625" style="2" customWidth="1"/>
    <col min="4360" max="4360" width="15.5703125" style="2" customWidth="1"/>
    <col min="4361" max="4361" width="17.42578125" style="2" customWidth="1"/>
    <col min="4362" max="4362" width="17.5703125" style="2" customWidth="1"/>
    <col min="4363" max="4363" width="14.5703125" style="2" bestFit="1" customWidth="1"/>
    <col min="4364" max="4608" width="9.140625" style="2"/>
    <col min="4609" max="4609" width="3.7109375" style="2" customWidth="1"/>
    <col min="4610" max="4610" width="44.85546875" style="2" customWidth="1"/>
    <col min="4611" max="4611" width="15.28515625" style="2" customWidth="1"/>
    <col min="4612" max="4612" width="14.42578125" style="2" customWidth="1"/>
    <col min="4613" max="4613" width="13.85546875" style="2" customWidth="1"/>
    <col min="4614" max="4614" width="14.42578125" style="2" customWidth="1"/>
    <col min="4615" max="4615" width="15.28515625" style="2" customWidth="1"/>
    <col min="4616" max="4616" width="15.5703125" style="2" customWidth="1"/>
    <col min="4617" max="4617" width="17.42578125" style="2" customWidth="1"/>
    <col min="4618" max="4618" width="17.5703125" style="2" customWidth="1"/>
    <col min="4619" max="4619" width="14.5703125" style="2" bestFit="1" customWidth="1"/>
    <col min="4620" max="4864" width="9.140625" style="2"/>
    <col min="4865" max="4865" width="3.7109375" style="2" customWidth="1"/>
    <col min="4866" max="4866" width="44.85546875" style="2" customWidth="1"/>
    <col min="4867" max="4867" width="15.28515625" style="2" customWidth="1"/>
    <col min="4868" max="4868" width="14.42578125" style="2" customWidth="1"/>
    <col min="4869" max="4869" width="13.85546875" style="2" customWidth="1"/>
    <col min="4870" max="4870" width="14.42578125" style="2" customWidth="1"/>
    <col min="4871" max="4871" width="15.28515625" style="2" customWidth="1"/>
    <col min="4872" max="4872" width="15.5703125" style="2" customWidth="1"/>
    <col min="4873" max="4873" width="17.42578125" style="2" customWidth="1"/>
    <col min="4874" max="4874" width="17.5703125" style="2" customWidth="1"/>
    <col min="4875" max="4875" width="14.5703125" style="2" bestFit="1" customWidth="1"/>
    <col min="4876" max="5120" width="9.140625" style="2"/>
    <col min="5121" max="5121" width="3.7109375" style="2" customWidth="1"/>
    <col min="5122" max="5122" width="44.85546875" style="2" customWidth="1"/>
    <col min="5123" max="5123" width="15.28515625" style="2" customWidth="1"/>
    <col min="5124" max="5124" width="14.42578125" style="2" customWidth="1"/>
    <col min="5125" max="5125" width="13.85546875" style="2" customWidth="1"/>
    <col min="5126" max="5126" width="14.42578125" style="2" customWidth="1"/>
    <col min="5127" max="5127" width="15.28515625" style="2" customWidth="1"/>
    <col min="5128" max="5128" width="15.5703125" style="2" customWidth="1"/>
    <col min="5129" max="5129" width="17.42578125" style="2" customWidth="1"/>
    <col min="5130" max="5130" width="17.5703125" style="2" customWidth="1"/>
    <col min="5131" max="5131" width="14.5703125" style="2" bestFit="1" customWidth="1"/>
    <col min="5132" max="5376" width="9.140625" style="2"/>
    <col min="5377" max="5377" width="3.7109375" style="2" customWidth="1"/>
    <col min="5378" max="5378" width="44.85546875" style="2" customWidth="1"/>
    <col min="5379" max="5379" width="15.28515625" style="2" customWidth="1"/>
    <col min="5380" max="5380" width="14.42578125" style="2" customWidth="1"/>
    <col min="5381" max="5381" width="13.85546875" style="2" customWidth="1"/>
    <col min="5382" max="5382" width="14.42578125" style="2" customWidth="1"/>
    <col min="5383" max="5383" width="15.28515625" style="2" customWidth="1"/>
    <col min="5384" max="5384" width="15.5703125" style="2" customWidth="1"/>
    <col min="5385" max="5385" width="17.42578125" style="2" customWidth="1"/>
    <col min="5386" max="5386" width="17.5703125" style="2" customWidth="1"/>
    <col min="5387" max="5387" width="14.5703125" style="2" bestFit="1" customWidth="1"/>
    <col min="5388" max="5632" width="9.140625" style="2"/>
    <col min="5633" max="5633" width="3.7109375" style="2" customWidth="1"/>
    <col min="5634" max="5634" width="44.85546875" style="2" customWidth="1"/>
    <col min="5635" max="5635" width="15.28515625" style="2" customWidth="1"/>
    <col min="5636" max="5636" width="14.42578125" style="2" customWidth="1"/>
    <col min="5637" max="5637" width="13.85546875" style="2" customWidth="1"/>
    <col min="5638" max="5638" width="14.42578125" style="2" customWidth="1"/>
    <col min="5639" max="5639" width="15.28515625" style="2" customWidth="1"/>
    <col min="5640" max="5640" width="15.5703125" style="2" customWidth="1"/>
    <col min="5641" max="5641" width="17.42578125" style="2" customWidth="1"/>
    <col min="5642" max="5642" width="17.5703125" style="2" customWidth="1"/>
    <col min="5643" max="5643" width="14.5703125" style="2" bestFit="1" customWidth="1"/>
    <col min="5644" max="5888" width="9.140625" style="2"/>
    <col min="5889" max="5889" width="3.7109375" style="2" customWidth="1"/>
    <col min="5890" max="5890" width="44.85546875" style="2" customWidth="1"/>
    <col min="5891" max="5891" width="15.28515625" style="2" customWidth="1"/>
    <col min="5892" max="5892" width="14.42578125" style="2" customWidth="1"/>
    <col min="5893" max="5893" width="13.85546875" style="2" customWidth="1"/>
    <col min="5894" max="5894" width="14.42578125" style="2" customWidth="1"/>
    <col min="5895" max="5895" width="15.28515625" style="2" customWidth="1"/>
    <col min="5896" max="5896" width="15.5703125" style="2" customWidth="1"/>
    <col min="5897" max="5897" width="17.42578125" style="2" customWidth="1"/>
    <col min="5898" max="5898" width="17.5703125" style="2" customWidth="1"/>
    <col min="5899" max="5899" width="14.5703125" style="2" bestFit="1" customWidth="1"/>
    <col min="5900" max="6144" width="9.140625" style="2"/>
    <col min="6145" max="6145" width="3.7109375" style="2" customWidth="1"/>
    <col min="6146" max="6146" width="44.85546875" style="2" customWidth="1"/>
    <col min="6147" max="6147" width="15.28515625" style="2" customWidth="1"/>
    <col min="6148" max="6148" width="14.42578125" style="2" customWidth="1"/>
    <col min="6149" max="6149" width="13.85546875" style="2" customWidth="1"/>
    <col min="6150" max="6150" width="14.42578125" style="2" customWidth="1"/>
    <col min="6151" max="6151" width="15.28515625" style="2" customWidth="1"/>
    <col min="6152" max="6152" width="15.5703125" style="2" customWidth="1"/>
    <col min="6153" max="6153" width="17.42578125" style="2" customWidth="1"/>
    <col min="6154" max="6154" width="17.5703125" style="2" customWidth="1"/>
    <col min="6155" max="6155" width="14.5703125" style="2" bestFit="1" customWidth="1"/>
    <col min="6156" max="6400" width="9.140625" style="2"/>
    <col min="6401" max="6401" width="3.7109375" style="2" customWidth="1"/>
    <col min="6402" max="6402" width="44.85546875" style="2" customWidth="1"/>
    <col min="6403" max="6403" width="15.28515625" style="2" customWidth="1"/>
    <col min="6404" max="6404" width="14.42578125" style="2" customWidth="1"/>
    <col min="6405" max="6405" width="13.85546875" style="2" customWidth="1"/>
    <col min="6406" max="6406" width="14.42578125" style="2" customWidth="1"/>
    <col min="6407" max="6407" width="15.28515625" style="2" customWidth="1"/>
    <col min="6408" max="6408" width="15.5703125" style="2" customWidth="1"/>
    <col min="6409" max="6409" width="17.42578125" style="2" customWidth="1"/>
    <col min="6410" max="6410" width="17.5703125" style="2" customWidth="1"/>
    <col min="6411" max="6411" width="14.5703125" style="2" bestFit="1" customWidth="1"/>
    <col min="6412" max="6656" width="9.140625" style="2"/>
    <col min="6657" max="6657" width="3.7109375" style="2" customWidth="1"/>
    <col min="6658" max="6658" width="44.85546875" style="2" customWidth="1"/>
    <col min="6659" max="6659" width="15.28515625" style="2" customWidth="1"/>
    <col min="6660" max="6660" width="14.42578125" style="2" customWidth="1"/>
    <col min="6661" max="6661" width="13.85546875" style="2" customWidth="1"/>
    <col min="6662" max="6662" width="14.42578125" style="2" customWidth="1"/>
    <col min="6663" max="6663" width="15.28515625" style="2" customWidth="1"/>
    <col min="6664" max="6664" width="15.5703125" style="2" customWidth="1"/>
    <col min="6665" max="6665" width="17.42578125" style="2" customWidth="1"/>
    <col min="6666" max="6666" width="17.5703125" style="2" customWidth="1"/>
    <col min="6667" max="6667" width="14.5703125" style="2" bestFit="1" customWidth="1"/>
    <col min="6668" max="6912" width="9.140625" style="2"/>
    <col min="6913" max="6913" width="3.7109375" style="2" customWidth="1"/>
    <col min="6914" max="6914" width="44.85546875" style="2" customWidth="1"/>
    <col min="6915" max="6915" width="15.28515625" style="2" customWidth="1"/>
    <col min="6916" max="6916" width="14.42578125" style="2" customWidth="1"/>
    <col min="6917" max="6917" width="13.85546875" style="2" customWidth="1"/>
    <col min="6918" max="6918" width="14.42578125" style="2" customWidth="1"/>
    <col min="6919" max="6919" width="15.28515625" style="2" customWidth="1"/>
    <col min="6920" max="6920" width="15.5703125" style="2" customWidth="1"/>
    <col min="6921" max="6921" width="17.42578125" style="2" customWidth="1"/>
    <col min="6922" max="6922" width="17.5703125" style="2" customWidth="1"/>
    <col min="6923" max="6923" width="14.5703125" style="2" bestFit="1" customWidth="1"/>
    <col min="6924" max="7168" width="9.140625" style="2"/>
    <col min="7169" max="7169" width="3.7109375" style="2" customWidth="1"/>
    <col min="7170" max="7170" width="44.85546875" style="2" customWidth="1"/>
    <col min="7171" max="7171" width="15.28515625" style="2" customWidth="1"/>
    <col min="7172" max="7172" width="14.42578125" style="2" customWidth="1"/>
    <col min="7173" max="7173" width="13.85546875" style="2" customWidth="1"/>
    <col min="7174" max="7174" width="14.42578125" style="2" customWidth="1"/>
    <col min="7175" max="7175" width="15.28515625" style="2" customWidth="1"/>
    <col min="7176" max="7176" width="15.5703125" style="2" customWidth="1"/>
    <col min="7177" max="7177" width="17.42578125" style="2" customWidth="1"/>
    <col min="7178" max="7178" width="17.5703125" style="2" customWidth="1"/>
    <col min="7179" max="7179" width="14.5703125" style="2" bestFit="1" customWidth="1"/>
    <col min="7180" max="7424" width="9.140625" style="2"/>
    <col min="7425" max="7425" width="3.7109375" style="2" customWidth="1"/>
    <col min="7426" max="7426" width="44.85546875" style="2" customWidth="1"/>
    <col min="7427" max="7427" width="15.28515625" style="2" customWidth="1"/>
    <col min="7428" max="7428" width="14.42578125" style="2" customWidth="1"/>
    <col min="7429" max="7429" width="13.85546875" style="2" customWidth="1"/>
    <col min="7430" max="7430" width="14.42578125" style="2" customWidth="1"/>
    <col min="7431" max="7431" width="15.28515625" style="2" customWidth="1"/>
    <col min="7432" max="7432" width="15.5703125" style="2" customWidth="1"/>
    <col min="7433" max="7433" width="17.42578125" style="2" customWidth="1"/>
    <col min="7434" max="7434" width="17.5703125" style="2" customWidth="1"/>
    <col min="7435" max="7435" width="14.5703125" style="2" bestFit="1" customWidth="1"/>
    <col min="7436" max="7680" width="9.140625" style="2"/>
    <col min="7681" max="7681" width="3.7109375" style="2" customWidth="1"/>
    <col min="7682" max="7682" width="44.85546875" style="2" customWidth="1"/>
    <col min="7683" max="7683" width="15.28515625" style="2" customWidth="1"/>
    <col min="7684" max="7684" width="14.42578125" style="2" customWidth="1"/>
    <col min="7685" max="7685" width="13.85546875" style="2" customWidth="1"/>
    <col min="7686" max="7686" width="14.42578125" style="2" customWidth="1"/>
    <col min="7687" max="7687" width="15.28515625" style="2" customWidth="1"/>
    <col min="7688" max="7688" width="15.5703125" style="2" customWidth="1"/>
    <col min="7689" max="7689" width="17.42578125" style="2" customWidth="1"/>
    <col min="7690" max="7690" width="17.5703125" style="2" customWidth="1"/>
    <col min="7691" max="7691" width="14.5703125" style="2" bestFit="1" customWidth="1"/>
    <col min="7692" max="7936" width="9.140625" style="2"/>
    <col min="7937" max="7937" width="3.7109375" style="2" customWidth="1"/>
    <col min="7938" max="7938" width="44.85546875" style="2" customWidth="1"/>
    <col min="7939" max="7939" width="15.28515625" style="2" customWidth="1"/>
    <col min="7940" max="7940" width="14.42578125" style="2" customWidth="1"/>
    <col min="7941" max="7941" width="13.85546875" style="2" customWidth="1"/>
    <col min="7942" max="7942" width="14.42578125" style="2" customWidth="1"/>
    <col min="7943" max="7943" width="15.28515625" style="2" customWidth="1"/>
    <col min="7944" max="7944" width="15.5703125" style="2" customWidth="1"/>
    <col min="7945" max="7945" width="17.42578125" style="2" customWidth="1"/>
    <col min="7946" max="7946" width="17.5703125" style="2" customWidth="1"/>
    <col min="7947" max="7947" width="14.5703125" style="2" bestFit="1" customWidth="1"/>
    <col min="7948" max="8192" width="9.140625" style="2"/>
    <col min="8193" max="8193" width="3.7109375" style="2" customWidth="1"/>
    <col min="8194" max="8194" width="44.85546875" style="2" customWidth="1"/>
    <col min="8195" max="8195" width="15.28515625" style="2" customWidth="1"/>
    <col min="8196" max="8196" width="14.42578125" style="2" customWidth="1"/>
    <col min="8197" max="8197" width="13.85546875" style="2" customWidth="1"/>
    <col min="8198" max="8198" width="14.42578125" style="2" customWidth="1"/>
    <col min="8199" max="8199" width="15.28515625" style="2" customWidth="1"/>
    <col min="8200" max="8200" width="15.5703125" style="2" customWidth="1"/>
    <col min="8201" max="8201" width="17.42578125" style="2" customWidth="1"/>
    <col min="8202" max="8202" width="17.5703125" style="2" customWidth="1"/>
    <col min="8203" max="8203" width="14.5703125" style="2" bestFit="1" customWidth="1"/>
    <col min="8204" max="8448" width="9.140625" style="2"/>
    <col min="8449" max="8449" width="3.7109375" style="2" customWidth="1"/>
    <col min="8450" max="8450" width="44.85546875" style="2" customWidth="1"/>
    <col min="8451" max="8451" width="15.28515625" style="2" customWidth="1"/>
    <col min="8452" max="8452" width="14.42578125" style="2" customWidth="1"/>
    <col min="8453" max="8453" width="13.85546875" style="2" customWidth="1"/>
    <col min="8454" max="8454" width="14.42578125" style="2" customWidth="1"/>
    <col min="8455" max="8455" width="15.28515625" style="2" customWidth="1"/>
    <col min="8456" max="8456" width="15.5703125" style="2" customWidth="1"/>
    <col min="8457" max="8457" width="17.42578125" style="2" customWidth="1"/>
    <col min="8458" max="8458" width="17.5703125" style="2" customWidth="1"/>
    <col min="8459" max="8459" width="14.5703125" style="2" bestFit="1" customWidth="1"/>
    <col min="8460" max="8704" width="9.140625" style="2"/>
    <col min="8705" max="8705" width="3.7109375" style="2" customWidth="1"/>
    <col min="8706" max="8706" width="44.85546875" style="2" customWidth="1"/>
    <col min="8707" max="8707" width="15.28515625" style="2" customWidth="1"/>
    <col min="8708" max="8708" width="14.42578125" style="2" customWidth="1"/>
    <col min="8709" max="8709" width="13.85546875" style="2" customWidth="1"/>
    <col min="8710" max="8710" width="14.42578125" style="2" customWidth="1"/>
    <col min="8711" max="8711" width="15.28515625" style="2" customWidth="1"/>
    <col min="8712" max="8712" width="15.5703125" style="2" customWidth="1"/>
    <col min="8713" max="8713" width="17.42578125" style="2" customWidth="1"/>
    <col min="8714" max="8714" width="17.5703125" style="2" customWidth="1"/>
    <col min="8715" max="8715" width="14.5703125" style="2" bestFit="1" customWidth="1"/>
    <col min="8716" max="8960" width="9.140625" style="2"/>
    <col min="8961" max="8961" width="3.7109375" style="2" customWidth="1"/>
    <col min="8962" max="8962" width="44.85546875" style="2" customWidth="1"/>
    <col min="8963" max="8963" width="15.28515625" style="2" customWidth="1"/>
    <col min="8964" max="8964" width="14.42578125" style="2" customWidth="1"/>
    <col min="8965" max="8965" width="13.85546875" style="2" customWidth="1"/>
    <col min="8966" max="8966" width="14.42578125" style="2" customWidth="1"/>
    <col min="8967" max="8967" width="15.28515625" style="2" customWidth="1"/>
    <col min="8968" max="8968" width="15.5703125" style="2" customWidth="1"/>
    <col min="8969" max="8969" width="17.42578125" style="2" customWidth="1"/>
    <col min="8970" max="8970" width="17.5703125" style="2" customWidth="1"/>
    <col min="8971" max="8971" width="14.5703125" style="2" bestFit="1" customWidth="1"/>
    <col min="8972" max="9216" width="9.140625" style="2"/>
    <col min="9217" max="9217" width="3.7109375" style="2" customWidth="1"/>
    <col min="9218" max="9218" width="44.85546875" style="2" customWidth="1"/>
    <col min="9219" max="9219" width="15.28515625" style="2" customWidth="1"/>
    <col min="9220" max="9220" width="14.42578125" style="2" customWidth="1"/>
    <col min="9221" max="9221" width="13.85546875" style="2" customWidth="1"/>
    <col min="9222" max="9222" width="14.42578125" style="2" customWidth="1"/>
    <col min="9223" max="9223" width="15.28515625" style="2" customWidth="1"/>
    <col min="9224" max="9224" width="15.5703125" style="2" customWidth="1"/>
    <col min="9225" max="9225" width="17.42578125" style="2" customWidth="1"/>
    <col min="9226" max="9226" width="17.5703125" style="2" customWidth="1"/>
    <col min="9227" max="9227" width="14.5703125" style="2" bestFit="1" customWidth="1"/>
    <col min="9228" max="9472" width="9.140625" style="2"/>
    <col min="9473" max="9473" width="3.7109375" style="2" customWidth="1"/>
    <col min="9474" max="9474" width="44.85546875" style="2" customWidth="1"/>
    <col min="9475" max="9475" width="15.28515625" style="2" customWidth="1"/>
    <col min="9476" max="9476" width="14.42578125" style="2" customWidth="1"/>
    <col min="9477" max="9477" width="13.85546875" style="2" customWidth="1"/>
    <col min="9478" max="9478" width="14.42578125" style="2" customWidth="1"/>
    <col min="9479" max="9479" width="15.28515625" style="2" customWidth="1"/>
    <col min="9480" max="9480" width="15.5703125" style="2" customWidth="1"/>
    <col min="9481" max="9481" width="17.42578125" style="2" customWidth="1"/>
    <col min="9482" max="9482" width="17.5703125" style="2" customWidth="1"/>
    <col min="9483" max="9483" width="14.5703125" style="2" bestFit="1" customWidth="1"/>
    <col min="9484" max="9728" width="9.140625" style="2"/>
    <col min="9729" max="9729" width="3.7109375" style="2" customWidth="1"/>
    <col min="9730" max="9730" width="44.85546875" style="2" customWidth="1"/>
    <col min="9731" max="9731" width="15.28515625" style="2" customWidth="1"/>
    <col min="9732" max="9732" width="14.42578125" style="2" customWidth="1"/>
    <col min="9733" max="9733" width="13.85546875" style="2" customWidth="1"/>
    <col min="9734" max="9734" width="14.42578125" style="2" customWidth="1"/>
    <col min="9735" max="9735" width="15.28515625" style="2" customWidth="1"/>
    <col min="9736" max="9736" width="15.5703125" style="2" customWidth="1"/>
    <col min="9737" max="9737" width="17.42578125" style="2" customWidth="1"/>
    <col min="9738" max="9738" width="17.5703125" style="2" customWidth="1"/>
    <col min="9739" max="9739" width="14.5703125" style="2" bestFit="1" customWidth="1"/>
    <col min="9740" max="9984" width="9.140625" style="2"/>
    <col min="9985" max="9985" width="3.7109375" style="2" customWidth="1"/>
    <col min="9986" max="9986" width="44.85546875" style="2" customWidth="1"/>
    <col min="9987" max="9987" width="15.28515625" style="2" customWidth="1"/>
    <col min="9988" max="9988" width="14.42578125" style="2" customWidth="1"/>
    <col min="9989" max="9989" width="13.85546875" style="2" customWidth="1"/>
    <col min="9990" max="9990" width="14.42578125" style="2" customWidth="1"/>
    <col min="9991" max="9991" width="15.28515625" style="2" customWidth="1"/>
    <col min="9992" max="9992" width="15.5703125" style="2" customWidth="1"/>
    <col min="9993" max="9993" width="17.42578125" style="2" customWidth="1"/>
    <col min="9994" max="9994" width="17.5703125" style="2" customWidth="1"/>
    <col min="9995" max="9995" width="14.5703125" style="2" bestFit="1" customWidth="1"/>
    <col min="9996" max="10240" width="9.140625" style="2"/>
    <col min="10241" max="10241" width="3.7109375" style="2" customWidth="1"/>
    <col min="10242" max="10242" width="44.85546875" style="2" customWidth="1"/>
    <col min="10243" max="10243" width="15.28515625" style="2" customWidth="1"/>
    <col min="10244" max="10244" width="14.42578125" style="2" customWidth="1"/>
    <col min="10245" max="10245" width="13.85546875" style="2" customWidth="1"/>
    <col min="10246" max="10246" width="14.42578125" style="2" customWidth="1"/>
    <col min="10247" max="10247" width="15.28515625" style="2" customWidth="1"/>
    <col min="10248" max="10248" width="15.5703125" style="2" customWidth="1"/>
    <col min="10249" max="10249" width="17.42578125" style="2" customWidth="1"/>
    <col min="10250" max="10250" width="17.5703125" style="2" customWidth="1"/>
    <col min="10251" max="10251" width="14.5703125" style="2" bestFit="1" customWidth="1"/>
    <col min="10252" max="10496" width="9.140625" style="2"/>
    <col min="10497" max="10497" width="3.7109375" style="2" customWidth="1"/>
    <col min="10498" max="10498" width="44.85546875" style="2" customWidth="1"/>
    <col min="10499" max="10499" width="15.28515625" style="2" customWidth="1"/>
    <col min="10500" max="10500" width="14.42578125" style="2" customWidth="1"/>
    <col min="10501" max="10501" width="13.85546875" style="2" customWidth="1"/>
    <col min="10502" max="10502" width="14.42578125" style="2" customWidth="1"/>
    <col min="10503" max="10503" width="15.28515625" style="2" customWidth="1"/>
    <col min="10504" max="10504" width="15.5703125" style="2" customWidth="1"/>
    <col min="10505" max="10505" width="17.42578125" style="2" customWidth="1"/>
    <col min="10506" max="10506" width="17.5703125" style="2" customWidth="1"/>
    <col min="10507" max="10507" width="14.5703125" style="2" bestFit="1" customWidth="1"/>
    <col min="10508" max="10752" width="9.140625" style="2"/>
    <col min="10753" max="10753" width="3.7109375" style="2" customWidth="1"/>
    <col min="10754" max="10754" width="44.85546875" style="2" customWidth="1"/>
    <col min="10755" max="10755" width="15.28515625" style="2" customWidth="1"/>
    <col min="10756" max="10756" width="14.42578125" style="2" customWidth="1"/>
    <col min="10757" max="10757" width="13.85546875" style="2" customWidth="1"/>
    <col min="10758" max="10758" width="14.42578125" style="2" customWidth="1"/>
    <col min="10759" max="10759" width="15.28515625" style="2" customWidth="1"/>
    <col min="10760" max="10760" width="15.5703125" style="2" customWidth="1"/>
    <col min="10761" max="10761" width="17.42578125" style="2" customWidth="1"/>
    <col min="10762" max="10762" width="17.5703125" style="2" customWidth="1"/>
    <col min="10763" max="10763" width="14.5703125" style="2" bestFit="1" customWidth="1"/>
    <col min="10764" max="11008" width="9.140625" style="2"/>
    <col min="11009" max="11009" width="3.7109375" style="2" customWidth="1"/>
    <col min="11010" max="11010" width="44.85546875" style="2" customWidth="1"/>
    <col min="11011" max="11011" width="15.28515625" style="2" customWidth="1"/>
    <col min="11012" max="11012" width="14.42578125" style="2" customWidth="1"/>
    <col min="11013" max="11013" width="13.85546875" style="2" customWidth="1"/>
    <col min="11014" max="11014" width="14.42578125" style="2" customWidth="1"/>
    <col min="11015" max="11015" width="15.28515625" style="2" customWidth="1"/>
    <col min="11016" max="11016" width="15.5703125" style="2" customWidth="1"/>
    <col min="11017" max="11017" width="17.42578125" style="2" customWidth="1"/>
    <col min="11018" max="11018" width="17.5703125" style="2" customWidth="1"/>
    <col min="11019" max="11019" width="14.5703125" style="2" bestFit="1" customWidth="1"/>
    <col min="11020" max="11264" width="9.140625" style="2"/>
    <col min="11265" max="11265" width="3.7109375" style="2" customWidth="1"/>
    <col min="11266" max="11266" width="44.85546875" style="2" customWidth="1"/>
    <col min="11267" max="11267" width="15.28515625" style="2" customWidth="1"/>
    <col min="11268" max="11268" width="14.42578125" style="2" customWidth="1"/>
    <col min="11269" max="11269" width="13.85546875" style="2" customWidth="1"/>
    <col min="11270" max="11270" width="14.42578125" style="2" customWidth="1"/>
    <col min="11271" max="11271" width="15.28515625" style="2" customWidth="1"/>
    <col min="11272" max="11272" width="15.5703125" style="2" customWidth="1"/>
    <col min="11273" max="11273" width="17.42578125" style="2" customWidth="1"/>
    <col min="11274" max="11274" width="17.5703125" style="2" customWidth="1"/>
    <col min="11275" max="11275" width="14.5703125" style="2" bestFit="1" customWidth="1"/>
    <col min="11276" max="11520" width="9.140625" style="2"/>
    <col min="11521" max="11521" width="3.7109375" style="2" customWidth="1"/>
    <col min="11522" max="11522" width="44.85546875" style="2" customWidth="1"/>
    <col min="11523" max="11523" width="15.28515625" style="2" customWidth="1"/>
    <col min="11524" max="11524" width="14.42578125" style="2" customWidth="1"/>
    <col min="11525" max="11525" width="13.85546875" style="2" customWidth="1"/>
    <col min="11526" max="11526" width="14.42578125" style="2" customWidth="1"/>
    <col min="11527" max="11527" width="15.28515625" style="2" customWidth="1"/>
    <col min="11528" max="11528" width="15.5703125" style="2" customWidth="1"/>
    <col min="11529" max="11529" width="17.42578125" style="2" customWidth="1"/>
    <col min="11530" max="11530" width="17.5703125" style="2" customWidth="1"/>
    <col min="11531" max="11531" width="14.5703125" style="2" bestFit="1" customWidth="1"/>
    <col min="11532" max="11776" width="9.140625" style="2"/>
    <col min="11777" max="11777" width="3.7109375" style="2" customWidth="1"/>
    <col min="11778" max="11778" width="44.85546875" style="2" customWidth="1"/>
    <col min="11779" max="11779" width="15.28515625" style="2" customWidth="1"/>
    <col min="11780" max="11780" width="14.42578125" style="2" customWidth="1"/>
    <col min="11781" max="11781" width="13.85546875" style="2" customWidth="1"/>
    <col min="11782" max="11782" width="14.42578125" style="2" customWidth="1"/>
    <col min="11783" max="11783" width="15.28515625" style="2" customWidth="1"/>
    <col min="11784" max="11784" width="15.5703125" style="2" customWidth="1"/>
    <col min="11785" max="11785" width="17.42578125" style="2" customWidth="1"/>
    <col min="11786" max="11786" width="17.5703125" style="2" customWidth="1"/>
    <col min="11787" max="11787" width="14.5703125" style="2" bestFit="1" customWidth="1"/>
    <col min="11788" max="12032" width="9.140625" style="2"/>
    <col min="12033" max="12033" width="3.7109375" style="2" customWidth="1"/>
    <col min="12034" max="12034" width="44.85546875" style="2" customWidth="1"/>
    <col min="12035" max="12035" width="15.28515625" style="2" customWidth="1"/>
    <col min="12036" max="12036" width="14.42578125" style="2" customWidth="1"/>
    <col min="12037" max="12037" width="13.85546875" style="2" customWidth="1"/>
    <col min="12038" max="12038" width="14.42578125" style="2" customWidth="1"/>
    <col min="12039" max="12039" width="15.28515625" style="2" customWidth="1"/>
    <col min="12040" max="12040" width="15.5703125" style="2" customWidth="1"/>
    <col min="12041" max="12041" width="17.42578125" style="2" customWidth="1"/>
    <col min="12042" max="12042" width="17.5703125" style="2" customWidth="1"/>
    <col min="12043" max="12043" width="14.5703125" style="2" bestFit="1" customWidth="1"/>
    <col min="12044" max="12288" width="9.140625" style="2"/>
    <col min="12289" max="12289" width="3.7109375" style="2" customWidth="1"/>
    <col min="12290" max="12290" width="44.85546875" style="2" customWidth="1"/>
    <col min="12291" max="12291" width="15.28515625" style="2" customWidth="1"/>
    <col min="12292" max="12292" width="14.42578125" style="2" customWidth="1"/>
    <col min="12293" max="12293" width="13.85546875" style="2" customWidth="1"/>
    <col min="12294" max="12294" width="14.42578125" style="2" customWidth="1"/>
    <col min="12295" max="12295" width="15.28515625" style="2" customWidth="1"/>
    <col min="12296" max="12296" width="15.5703125" style="2" customWidth="1"/>
    <col min="12297" max="12297" width="17.42578125" style="2" customWidth="1"/>
    <col min="12298" max="12298" width="17.5703125" style="2" customWidth="1"/>
    <col min="12299" max="12299" width="14.5703125" style="2" bestFit="1" customWidth="1"/>
    <col min="12300" max="12544" width="9.140625" style="2"/>
    <col min="12545" max="12545" width="3.7109375" style="2" customWidth="1"/>
    <col min="12546" max="12546" width="44.85546875" style="2" customWidth="1"/>
    <col min="12547" max="12547" width="15.28515625" style="2" customWidth="1"/>
    <col min="12548" max="12548" width="14.42578125" style="2" customWidth="1"/>
    <col min="12549" max="12549" width="13.85546875" style="2" customWidth="1"/>
    <col min="12550" max="12550" width="14.42578125" style="2" customWidth="1"/>
    <col min="12551" max="12551" width="15.28515625" style="2" customWidth="1"/>
    <col min="12552" max="12552" width="15.5703125" style="2" customWidth="1"/>
    <col min="12553" max="12553" width="17.42578125" style="2" customWidth="1"/>
    <col min="12554" max="12554" width="17.5703125" style="2" customWidth="1"/>
    <col min="12555" max="12555" width="14.5703125" style="2" bestFit="1" customWidth="1"/>
    <col min="12556" max="12800" width="9.140625" style="2"/>
    <col min="12801" max="12801" width="3.7109375" style="2" customWidth="1"/>
    <col min="12802" max="12802" width="44.85546875" style="2" customWidth="1"/>
    <col min="12803" max="12803" width="15.28515625" style="2" customWidth="1"/>
    <col min="12804" max="12804" width="14.42578125" style="2" customWidth="1"/>
    <col min="12805" max="12805" width="13.85546875" style="2" customWidth="1"/>
    <col min="12806" max="12806" width="14.42578125" style="2" customWidth="1"/>
    <col min="12807" max="12807" width="15.28515625" style="2" customWidth="1"/>
    <col min="12808" max="12808" width="15.5703125" style="2" customWidth="1"/>
    <col min="12809" max="12809" width="17.42578125" style="2" customWidth="1"/>
    <col min="12810" max="12810" width="17.5703125" style="2" customWidth="1"/>
    <col min="12811" max="12811" width="14.5703125" style="2" bestFit="1" customWidth="1"/>
    <col min="12812" max="13056" width="9.140625" style="2"/>
    <col min="13057" max="13057" width="3.7109375" style="2" customWidth="1"/>
    <col min="13058" max="13058" width="44.85546875" style="2" customWidth="1"/>
    <col min="13059" max="13059" width="15.28515625" style="2" customWidth="1"/>
    <col min="13060" max="13060" width="14.42578125" style="2" customWidth="1"/>
    <col min="13061" max="13061" width="13.85546875" style="2" customWidth="1"/>
    <col min="13062" max="13062" width="14.42578125" style="2" customWidth="1"/>
    <col min="13063" max="13063" width="15.28515625" style="2" customWidth="1"/>
    <col min="13064" max="13064" width="15.5703125" style="2" customWidth="1"/>
    <col min="13065" max="13065" width="17.42578125" style="2" customWidth="1"/>
    <col min="13066" max="13066" width="17.5703125" style="2" customWidth="1"/>
    <col min="13067" max="13067" width="14.5703125" style="2" bestFit="1" customWidth="1"/>
    <col min="13068" max="13312" width="9.140625" style="2"/>
    <col min="13313" max="13313" width="3.7109375" style="2" customWidth="1"/>
    <col min="13314" max="13314" width="44.85546875" style="2" customWidth="1"/>
    <col min="13315" max="13315" width="15.28515625" style="2" customWidth="1"/>
    <col min="13316" max="13316" width="14.42578125" style="2" customWidth="1"/>
    <col min="13317" max="13317" width="13.85546875" style="2" customWidth="1"/>
    <col min="13318" max="13318" width="14.42578125" style="2" customWidth="1"/>
    <col min="13319" max="13319" width="15.28515625" style="2" customWidth="1"/>
    <col min="13320" max="13320" width="15.5703125" style="2" customWidth="1"/>
    <col min="13321" max="13321" width="17.42578125" style="2" customWidth="1"/>
    <col min="13322" max="13322" width="17.5703125" style="2" customWidth="1"/>
    <col min="13323" max="13323" width="14.5703125" style="2" bestFit="1" customWidth="1"/>
    <col min="13324" max="13568" width="9.140625" style="2"/>
    <col min="13569" max="13569" width="3.7109375" style="2" customWidth="1"/>
    <col min="13570" max="13570" width="44.85546875" style="2" customWidth="1"/>
    <col min="13571" max="13571" width="15.28515625" style="2" customWidth="1"/>
    <col min="13572" max="13572" width="14.42578125" style="2" customWidth="1"/>
    <col min="13573" max="13573" width="13.85546875" style="2" customWidth="1"/>
    <col min="13574" max="13574" width="14.42578125" style="2" customWidth="1"/>
    <col min="13575" max="13575" width="15.28515625" style="2" customWidth="1"/>
    <col min="13576" max="13576" width="15.5703125" style="2" customWidth="1"/>
    <col min="13577" max="13577" width="17.42578125" style="2" customWidth="1"/>
    <col min="13578" max="13578" width="17.5703125" style="2" customWidth="1"/>
    <col min="13579" max="13579" width="14.5703125" style="2" bestFit="1" customWidth="1"/>
    <col min="13580" max="13824" width="9.140625" style="2"/>
    <col min="13825" max="13825" width="3.7109375" style="2" customWidth="1"/>
    <col min="13826" max="13826" width="44.85546875" style="2" customWidth="1"/>
    <col min="13827" max="13827" width="15.28515625" style="2" customWidth="1"/>
    <col min="13828" max="13828" width="14.42578125" style="2" customWidth="1"/>
    <col min="13829" max="13829" width="13.85546875" style="2" customWidth="1"/>
    <col min="13830" max="13830" width="14.42578125" style="2" customWidth="1"/>
    <col min="13831" max="13831" width="15.28515625" style="2" customWidth="1"/>
    <col min="13832" max="13832" width="15.5703125" style="2" customWidth="1"/>
    <col min="13833" max="13833" width="17.42578125" style="2" customWidth="1"/>
    <col min="13834" max="13834" width="17.5703125" style="2" customWidth="1"/>
    <col min="13835" max="13835" width="14.5703125" style="2" bestFit="1" customWidth="1"/>
    <col min="13836" max="14080" width="9.140625" style="2"/>
    <col min="14081" max="14081" width="3.7109375" style="2" customWidth="1"/>
    <col min="14082" max="14082" width="44.85546875" style="2" customWidth="1"/>
    <col min="14083" max="14083" width="15.28515625" style="2" customWidth="1"/>
    <col min="14084" max="14084" width="14.42578125" style="2" customWidth="1"/>
    <col min="14085" max="14085" width="13.85546875" style="2" customWidth="1"/>
    <col min="14086" max="14086" width="14.42578125" style="2" customWidth="1"/>
    <col min="14087" max="14087" width="15.28515625" style="2" customWidth="1"/>
    <col min="14088" max="14088" width="15.5703125" style="2" customWidth="1"/>
    <col min="14089" max="14089" width="17.42578125" style="2" customWidth="1"/>
    <col min="14090" max="14090" width="17.5703125" style="2" customWidth="1"/>
    <col min="14091" max="14091" width="14.5703125" style="2" bestFit="1" customWidth="1"/>
    <col min="14092" max="14336" width="9.140625" style="2"/>
    <col min="14337" max="14337" width="3.7109375" style="2" customWidth="1"/>
    <col min="14338" max="14338" width="44.85546875" style="2" customWidth="1"/>
    <col min="14339" max="14339" width="15.28515625" style="2" customWidth="1"/>
    <col min="14340" max="14340" width="14.42578125" style="2" customWidth="1"/>
    <col min="14341" max="14341" width="13.85546875" style="2" customWidth="1"/>
    <col min="14342" max="14342" width="14.42578125" style="2" customWidth="1"/>
    <col min="14343" max="14343" width="15.28515625" style="2" customWidth="1"/>
    <col min="14344" max="14344" width="15.5703125" style="2" customWidth="1"/>
    <col min="14345" max="14345" width="17.42578125" style="2" customWidth="1"/>
    <col min="14346" max="14346" width="17.5703125" style="2" customWidth="1"/>
    <col min="14347" max="14347" width="14.5703125" style="2" bestFit="1" customWidth="1"/>
    <col min="14348" max="14592" width="9.140625" style="2"/>
    <col min="14593" max="14593" width="3.7109375" style="2" customWidth="1"/>
    <col min="14594" max="14594" width="44.85546875" style="2" customWidth="1"/>
    <col min="14595" max="14595" width="15.28515625" style="2" customWidth="1"/>
    <col min="14596" max="14596" width="14.42578125" style="2" customWidth="1"/>
    <col min="14597" max="14597" width="13.85546875" style="2" customWidth="1"/>
    <col min="14598" max="14598" width="14.42578125" style="2" customWidth="1"/>
    <col min="14599" max="14599" width="15.28515625" style="2" customWidth="1"/>
    <col min="14600" max="14600" width="15.5703125" style="2" customWidth="1"/>
    <col min="14601" max="14601" width="17.42578125" style="2" customWidth="1"/>
    <col min="14602" max="14602" width="17.5703125" style="2" customWidth="1"/>
    <col min="14603" max="14603" width="14.5703125" style="2" bestFit="1" customWidth="1"/>
    <col min="14604" max="14848" width="9.140625" style="2"/>
    <col min="14849" max="14849" width="3.7109375" style="2" customWidth="1"/>
    <col min="14850" max="14850" width="44.85546875" style="2" customWidth="1"/>
    <col min="14851" max="14851" width="15.28515625" style="2" customWidth="1"/>
    <col min="14852" max="14852" width="14.42578125" style="2" customWidth="1"/>
    <col min="14853" max="14853" width="13.85546875" style="2" customWidth="1"/>
    <col min="14854" max="14854" width="14.42578125" style="2" customWidth="1"/>
    <col min="14855" max="14855" width="15.28515625" style="2" customWidth="1"/>
    <col min="14856" max="14856" width="15.5703125" style="2" customWidth="1"/>
    <col min="14857" max="14857" width="17.42578125" style="2" customWidth="1"/>
    <col min="14858" max="14858" width="17.5703125" style="2" customWidth="1"/>
    <col min="14859" max="14859" width="14.5703125" style="2" bestFit="1" customWidth="1"/>
    <col min="14860" max="15104" width="9.140625" style="2"/>
    <col min="15105" max="15105" width="3.7109375" style="2" customWidth="1"/>
    <col min="15106" max="15106" width="44.85546875" style="2" customWidth="1"/>
    <col min="15107" max="15107" width="15.28515625" style="2" customWidth="1"/>
    <col min="15108" max="15108" width="14.42578125" style="2" customWidth="1"/>
    <col min="15109" max="15109" width="13.85546875" style="2" customWidth="1"/>
    <col min="15110" max="15110" width="14.42578125" style="2" customWidth="1"/>
    <col min="15111" max="15111" width="15.28515625" style="2" customWidth="1"/>
    <col min="15112" max="15112" width="15.5703125" style="2" customWidth="1"/>
    <col min="15113" max="15113" width="17.42578125" style="2" customWidth="1"/>
    <col min="15114" max="15114" width="17.5703125" style="2" customWidth="1"/>
    <col min="15115" max="15115" width="14.5703125" style="2" bestFit="1" customWidth="1"/>
    <col min="15116" max="15360" width="9.140625" style="2"/>
    <col min="15361" max="15361" width="3.7109375" style="2" customWidth="1"/>
    <col min="15362" max="15362" width="44.85546875" style="2" customWidth="1"/>
    <col min="15363" max="15363" width="15.28515625" style="2" customWidth="1"/>
    <col min="15364" max="15364" width="14.42578125" style="2" customWidth="1"/>
    <col min="15365" max="15365" width="13.85546875" style="2" customWidth="1"/>
    <col min="15366" max="15366" width="14.42578125" style="2" customWidth="1"/>
    <col min="15367" max="15367" width="15.28515625" style="2" customWidth="1"/>
    <col min="15368" max="15368" width="15.5703125" style="2" customWidth="1"/>
    <col min="15369" max="15369" width="17.42578125" style="2" customWidth="1"/>
    <col min="15370" max="15370" width="17.5703125" style="2" customWidth="1"/>
    <col min="15371" max="15371" width="14.5703125" style="2" bestFit="1" customWidth="1"/>
    <col min="15372" max="15616" width="9.140625" style="2"/>
    <col min="15617" max="15617" width="3.7109375" style="2" customWidth="1"/>
    <col min="15618" max="15618" width="44.85546875" style="2" customWidth="1"/>
    <col min="15619" max="15619" width="15.28515625" style="2" customWidth="1"/>
    <col min="15620" max="15620" width="14.42578125" style="2" customWidth="1"/>
    <col min="15621" max="15621" width="13.85546875" style="2" customWidth="1"/>
    <col min="15622" max="15622" width="14.42578125" style="2" customWidth="1"/>
    <col min="15623" max="15623" width="15.28515625" style="2" customWidth="1"/>
    <col min="15624" max="15624" width="15.5703125" style="2" customWidth="1"/>
    <col min="15625" max="15625" width="17.42578125" style="2" customWidth="1"/>
    <col min="15626" max="15626" width="17.5703125" style="2" customWidth="1"/>
    <col min="15627" max="15627" width="14.5703125" style="2" bestFit="1" customWidth="1"/>
    <col min="15628" max="15872" width="9.140625" style="2"/>
    <col min="15873" max="15873" width="3.7109375" style="2" customWidth="1"/>
    <col min="15874" max="15874" width="44.85546875" style="2" customWidth="1"/>
    <col min="15875" max="15875" width="15.28515625" style="2" customWidth="1"/>
    <col min="15876" max="15876" width="14.42578125" style="2" customWidth="1"/>
    <col min="15877" max="15877" width="13.85546875" style="2" customWidth="1"/>
    <col min="15878" max="15878" width="14.42578125" style="2" customWidth="1"/>
    <col min="15879" max="15879" width="15.28515625" style="2" customWidth="1"/>
    <col min="15880" max="15880" width="15.5703125" style="2" customWidth="1"/>
    <col min="15881" max="15881" width="17.42578125" style="2" customWidth="1"/>
    <col min="15882" max="15882" width="17.5703125" style="2" customWidth="1"/>
    <col min="15883" max="15883" width="14.5703125" style="2" bestFit="1" customWidth="1"/>
    <col min="15884" max="16128" width="9.140625" style="2"/>
    <col min="16129" max="16129" width="3.7109375" style="2" customWidth="1"/>
    <col min="16130" max="16130" width="44.85546875" style="2" customWidth="1"/>
    <col min="16131" max="16131" width="15.28515625" style="2" customWidth="1"/>
    <col min="16132" max="16132" width="14.42578125" style="2" customWidth="1"/>
    <col min="16133" max="16133" width="13.85546875" style="2" customWidth="1"/>
    <col min="16134" max="16134" width="14.42578125" style="2" customWidth="1"/>
    <col min="16135" max="16135" width="15.28515625" style="2" customWidth="1"/>
    <col min="16136" max="16136" width="15.5703125" style="2" customWidth="1"/>
    <col min="16137" max="16137" width="17.42578125" style="2" customWidth="1"/>
    <col min="16138" max="16138" width="17.5703125" style="2" customWidth="1"/>
    <col min="16139" max="16139" width="14.5703125" style="2" bestFit="1" customWidth="1"/>
    <col min="16140" max="16384" width="9.140625" style="2"/>
  </cols>
  <sheetData>
    <row r="1" spans="1:12">
      <c r="J1" s="159"/>
    </row>
    <row r="2" spans="1:12">
      <c r="J2" s="159"/>
    </row>
    <row r="3" spans="1:12" ht="18.75">
      <c r="A3" s="387" t="s">
        <v>34</v>
      </c>
      <c r="B3" s="387"/>
      <c r="C3" s="387"/>
      <c r="D3" s="387"/>
      <c r="E3" s="387"/>
      <c r="F3" s="387"/>
      <c r="G3" s="387"/>
      <c r="H3" s="387"/>
      <c r="I3" s="387"/>
      <c r="J3" s="387"/>
    </row>
    <row r="5" spans="1:12" ht="26.25" customHeight="1">
      <c r="A5" s="13" t="str">
        <f>+Balance!A7</f>
        <v>"Евразиакапитал холдинг ҮЦК " ХК</v>
      </c>
      <c r="B5" s="32"/>
      <c r="H5" s="160"/>
      <c r="I5" s="30"/>
      <c r="J5" s="159" t="str">
        <f>+Balance!C7</f>
        <v>2022 оны 3 сарын 31</v>
      </c>
    </row>
    <row r="6" spans="1:12" ht="13.5" thickBot="1">
      <c r="A6" s="386" t="s">
        <v>50</v>
      </c>
      <c r="B6" s="386"/>
      <c r="J6" s="159" t="s">
        <v>43</v>
      </c>
    </row>
    <row r="7" spans="1:12" ht="51.75" thickBot="1">
      <c r="A7" s="94"/>
      <c r="B7" s="95" t="s">
        <v>3</v>
      </c>
      <c r="C7" s="161" t="s">
        <v>233</v>
      </c>
      <c r="D7" s="161" t="s">
        <v>26</v>
      </c>
      <c r="E7" s="161" t="s">
        <v>27</v>
      </c>
      <c r="F7" s="161" t="s">
        <v>139</v>
      </c>
      <c r="G7" s="161" t="s">
        <v>141</v>
      </c>
      <c r="H7" s="161" t="s">
        <v>28</v>
      </c>
      <c r="I7" s="161" t="s">
        <v>29</v>
      </c>
      <c r="J7" s="162" t="s">
        <v>39</v>
      </c>
    </row>
    <row r="8" spans="1:12" s="14" customFormat="1">
      <c r="A8" s="126" t="s">
        <v>51</v>
      </c>
      <c r="B8" s="133" t="s">
        <v>741</v>
      </c>
      <c r="C8" s="163">
        <v>1874229573.4400001</v>
      </c>
      <c r="D8" s="163">
        <v>0</v>
      </c>
      <c r="E8" s="163">
        <v>0</v>
      </c>
      <c r="F8" s="163">
        <v>199260985.77000001</v>
      </c>
      <c r="G8" s="163">
        <v>0</v>
      </c>
      <c r="H8" s="163">
        <v>0</v>
      </c>
      <c r="I8" s="164">
        <v>-1933540053.96</v>
      </c>
      <c r="J8" s="165">
        <v>1158953362.2</v>
      </c>
      <c r="K8" s="15"/>
    </row>
    <row r="9" spans="1:12" s="14" customFormat="1" ht="24.75" customHeight="1">
      <c r="A9" s="97" t="s">
        <v>52</v>
      </c>
      <c r="B9" s="136" t="s">
        <v>229</v>
      </c>
      <c r="C9" s="165"/>
      <c r="D9" s="165"/>
      <c r="E9" s="163"/>
      <c r="F9" s="163"/>
      <c r="G9" s="163"/>
      <c r="H9" s="163"/>
      <c r="I9" s="163">
        <v>-13952.02</v>
      </c>
      <c r="J9" s="165">
        <f>SUM(C9:I9)</f>
        <v>-13952.02</v>
      </c>
    </row>
    <row r="10" spans="1:12" s="14" customFormat="1">
      <c r="A10" s="126" t="s">
        <v>53</v>
      </c>
      <c r="B10" s="99" t="s">
        <v>54</v>
      </c>
      <c r="C10" s="166">
        <f>C8</f>
        <v>1874229573.4400001</v>
      </c>
      <c r="D10" s="166">
        <f t="shared" ref="D10:I10" si="0">D8</f>
        <v>0</v>
      </c>
      <c r="E10" s="166">
        <f t="shared" si="0"/>
        <v>0</v>
      </c>
      <c r="F10" s="166">
        <f t="shared" si="0"/>
        <v>199260985.77000001</v>
      </c>
      <c r="G10" s="166">
        <f t="shared" si="0"/>
        <v>0</v>
      </c>
      <c r="H10" s="166">
        <f t="shared" si="0"/>
        <v>0</v>
      </c>
      <c r="I10" s="166">
        <f>I8+I9</f>
        <v>-1933554005.98</v>
      </c>
      <c r="J10" s="165">
        <f>SUM(C10:I10)</f>
        <v>139936553.23000002</v>
      </c>
    </row>
    <row r="11" spans="1:12" s="14" customFormat="1">
      <c r="A11" s="97" t="s">
        <v>55</v>
      </c>
      <c r="B11" s="98" t="s">
        <v>35</v>
      </c>
      <c r="C11" s="166"/>
      <c r="D11" s="166"/>
      <c r="E11" s="166"/>
      <c r="F11" s="166"/>
      <c r="G11" s="166"/>
      <c r="H11" s="166"/>
      <c r="I11" s="166">
        <f>+IS!E41</f>
        <v>-27013328.809999987</v>
      </c>
      <c r="J11" s="165">
        <f>SUM(C11:I11)</f>
        <v>-27013328.809999987</v>
      </c>
      <c r="L11" s="15"/>
    </row>
    <row r="12" spans="1:12" s="14" customFormat="1">
      <c r="A12" s="96" t="s">
        <v>56</v>
      </c>
      <c r="B12" s="98" t="s">
        <v>156</v>
      </c>
      <c r="C12" s="166"/>
      <c r="D12" s="166"/>
      <c r="E12" s="166"/>
      <c r="F12" s="166"/>
      <c r="G12" s="166"/>
      <c r="H12" s="166"/>
      <c r="I12" s="166"/>
      <c r="J12" s="165">
        <f t="shared" ref="J12:J23" si="1">SUM(C12:I12)</f>
        <v>0</v>
      </c>
    </row>
    <row r="13" spans="1:12" s="14" customFormat="1">
      <c r="A13" s="97" t="s">
        <v>57</v>
      </c>
      <c r="B13" s="98" t="s">
        <v>230</v>
      </c>
      <c r="C13" s="166"/>
      <c r="D13" s="166"/>
      <c r="E13" s="166"/>
      <c r="F13" s="166"/>
      <c r="G13" s="166"/>
      <c r="H13" s="166"/>
      <c r="I13" s="166"/>
      <c r="J13" s="165">
        <f>SUM(C13:I13)</f>
        <v>0</v>
      </c>
    </row>
    <row r="14" spans="1:12" s="14" customFormat="1">
      <c r="A14" s="96" t="s">
        <v>58</v>
      </c>
      <c r="B14" s="98" t="s">
        <v>231</v>
      </c>
      <c r="C14" s="166"/>
      <c r="D14" s="166"/>
      <c r="E14" s="166"/>
      <c r="F14" s="166"/>
      <c r="G14" s="166"/>
      <c r="H14" s="166"/>
      <c r="I14" s="166"/>
      <c r="J14" s="165">
        <f t="shared" si="1"/>
        <v>0</v>
      </c>
    </row>
    <row r="15" spans="1:12" s="14" customFormat="1" ht="13.5" thickBot="1">
      <c r="A15" s="137" t="s">
        <v>59</v>
      </c>
      <c r="B15" s="114" t="s">
        <v>232</v>
      </c>
      <c r="C15" s="167"/>
      <c r="D15" s="167"/>
      <c r="E15" s="167"/>
      <c r="F15" s="167"/>
      <c r="G15" s="167"/>
      <c r="H15" s="167"/>
      <c r="I15" s="167"/>
      <c r="J15" s="168">
        <f t="shared" si="1"/>
        <v>0</v>
      </c>
    </row>
    <row r="16" spans="1:12" s="14" customFormat="1" ht="13.5" thickBot="1">
      <c r="A16" s="127" t="s">
        <v>60</v>
      </c>
      <c r="B16" s="138" t="s">
        <v>703</v>
      </c>
      <c r="C16" s="158">
        <f>+C10+C11+C12+C13+C14+C15</f>
        <v>1874229573.4400001</v>
      </c>
      <c r="D16" s="158">
        <f t="shared" ref="D16:H16" si="2">+D10+D11+D12+D13+D14+D15</f>
        <v>0</v>
      </c>
      <c r="E16" s="158">
        <f t="shared" si="2"/>
        <v>0</v>
      </c>
      <c r="F16" s="158">
        <f t="shared" si="2"/>
        <v>199260985.77000001</v>
      </c>
      <c r="G16" s="158">
        <f t="shared" si="2"/>
        <v>0</v>
      </c>
      <c r="H16" s="158">
        <f t="shared" si="2"/>
        <v>0</v>
      </c>
      <c r="I16" s="158">
        <f>+I10+I11+I12+I13+I14+I15</f>
        <v>-1960567334.79</v>
      </c>
      <c r="J16" s="158">
        <f>+J10+J11+J12+J13+J14+J15</f>
        <v>112923224.42000003</v>
      </c>
      <c r="K16" s="15"/>
      <c r="L16" s="15"/>
    </row>
    <row r="17" spans="1:12" s="14" customFormat="1" ht="25.5">
      <c r="A17" s="96" t="s">
        <v>61</v>
      </c>
      <c r="B17" s="180" t="s">
        <v>229</v>
      </c>
      <c r="C17" s="165"/>
      <c r="D17" s="165"/>
      <c r="E17" s="163"/>
      <c r="F17" s="163"/>
      <c r="G17" s="163"/>
      <c r="H17" s="163"/>
      <c r="I17" s="163">
        <v>50400</v>
      </c>
      <c r="J17" s="165">
        <f t="shared" si="1"/>
        <v>50400</v>
      </c>
      <c r="L17" s="15"/>
    </row>
    <row r="18" spans="1:12" s="14" customFormat="1">
      <c r="A18" s="126" t="s">
        <v>62</v>
      </c>
      <c r="B18" s="99" t="s">
        <v>54</v>
      </c>
      <c r="C18" s="166">
        <f>C16</f>
        <v>1874229573.4400001</v>
      </c>
      <c r="D18" s="166"/>
      <c r="E18" s="166"/>
      <c r="F18" s="166">
        <f>+F16+F17</f>
        <v>199260985.77000001</v>
      </c>
      <c r="G18" s="166">
        <f t="shared" ref="G18:J18" si="3">+G16+G17</f>
        <v>0</v>
      </c>
      <c r="H18" s="166">
        <f t="shared" si="3"/>
        <v>0</v>
      </c>
      <c r="I18" s="166">
        <f>+I16+I17</f>
        <v>-1960516934.79</v>
      </c>
      <c r="J18" s="166">
        <f t="shared" si="3"/>
        <v>112973624.42000003</v>
      </c>
    </row>
    <row r="19" spans="1:12" s="14" customFormat="1">
      <c r="A19" s="97" t="s">
        <v>63</v>
      </c>
      <c r="B19" s="98" t="s">
        <v>35</v>
      </c>
      <c r="C19" s="166"/>
      <c r="D19" s="166"/>
      <c r="E19" s="166"/>
      <c r="F19" s="166"/>
      <c r="G19" s="166"/>
      <c r="H19" s="166"/>
      <c r="I19" s="166">
        <f>IS!F41</f>
        <v>20025969.129999995</v>
      </c>
      <c r="J19" s="169">
        <f t="shared" si="1"/>
        <v>20025969.129999995</v>
      </c>
    </row>
    <row r="20" spans="1:12" s="14" customFormat="1">
      <c r="A20" s="96" t="s">
        <v>64</v>
      </c>
      <c r="B20" s="98" t="s">
        <v>156</v>
      </c>
      <c r="C20" s="166"/>
      <c r="D20" s="166"/>
      <c r="E20" s="166"/>
      <c r="F20" s="166"/>
      <c r="G20" s="166"/>
      <c r="H20" s="166"/>
      <c r="I20" s="166"/>
      <c r="J20" s="169">
        <f t="shared" si="1"/>
        <v>0</v>
      </c>
    </row>
    <row r="21" spans="1:12" s="14" customFormat="1">
      <c r="A21" s="97" t="s">
        <v>65</v>
      </c>
      <c r="B21" s="98" t="s">
        <v>230</v>
      </c>
      <c r="C21" s="166"/>
      <c r="D21" s="166"/>
      <c r="E21" s="166"/>
      <c r="F21" s="166"/>
      <c r="G21" s="166"/>
      <c r="H21" s="166"/>
      <c r="I21" s="166"/>
      <c r="J21" s="169">
        <f t="shared" si="1"/>
        <v>0</v>
      </c>
    </row>
    <row r="22" spans="1:12" s="14" customFormat="1">
      <c r="A22" s="96" t="s">
        <v>66</v>
      </c>
      <c r="B22" s="98" t="s">
        <v>231</v>
      </c>
      <c r="C22" s="166"/>
      <c r="D22" s="166"/>
      <c r="E22" s="166"/>
      <c r="F22" s="166"/>
      <c r="G22" s="166"/>
      <c r="H22" s="166"/>
      <c r="I22" s="166"/>
      <c r="J22" s="169">
        <f t="shared" si="1"/>
        <v>0</v>
      </c>
      <c r="K22" s="15"/>
    </row>
    <row r="23" spans="1:12" s="14" customFormat="1" ht="13.5" thickBot="1">
      <c r="A23" s="137" t="s">
        <v>67</v>
      </c>
      <c r="B23" s="114" t="s">
        <v>232</v>
      </c>
      <c r="C23" s="167"/>
      <c r="D23" s="167"/>
      <c r="E23" s="167"/>
      <c r="F23" s="167"/>
      <c r="G23" s="167"/>
      <c r="H23" s="167"/>
      <c r="I23" s="167"/>
      <c r="J23" s="170">
        <f t="shared" si="1"/>
        <v>0</v>
      </c>
    </row>
    <row r="24" spans="1:12" s="14" customFormat="1" ht="13.5" thickBot="1">
      <c r="A24" s="127" t="s">
        <v>68</v>
      </c>
      <c r="B24" s="138" t="s">
        <v>742</v>
      </c>
      <c r="C24" s="171">
        <f>+C18+C19+C20+C21+C22+C23</f>
        <v>1874229573.4400001</v>
      </c>
      <c r="D24" s="171">
        <f t="shared" ref="D24:I24" si="4">+D18+D19+D20+D21+D22+D23</f>
        <v>0</v>
      </c>
      <c r="E24" s="171">
        <f t="shared" si="4"/>
        <v>0</v>
      </c>
      <c r="F24" s="171">
        <f t="shared" si="4"/>
        <v>199260985.77000001</v>
      </c>
      <c r="G24" s="171">
        <f t="shared" si="4"/>
        <v>0</v>
      </c>
      <c r="H24" s="171">
        <f t="shared" si="4"/>
        <v>0</v>
      </c>
      <c r="I24" s="171">
        <f t="shared" si="4"/>
        <v>-1940490965.6599998</v>
      </c>
      <c r="J24" s="171">
        <f>+J18+J19+J20+J21+J22+J23</f>
        <v>132999593.55000003</v>
      </c>
      <c r="K24" s="15"/>
      <c r="L24" s="15"/>
    </row>
    <row r="25" spans="1:12" hidden="1">
      <c r="A25" s="96" t="s">
        <v>69</v>
      </c>
      <c r="I25" s="16">
        <f>+I24-[22]Balance!E83</f>
        <v>-1786089291.9426732</v>
      </c>
      <c r="J25" s="16">
        <f>+[22]Balance!F86-[22]umch!H29</f>
        <v>4.7855675220489502E-3</v>
      </c>
      <c r="K25" s="16"/>
    </row>
    <row r="26" spans="1:12">
      <c r="I26" s="16">
        <f>+I24-Balance!D64</f>
        <v>0</v>
      </c>
      <c r="J26" s="16">
        <f>+J24-Balance!D66</f>
        <v>-1.6391277313232422E-7</v>
      </c>
      <c r="K26" s="16"/>
    </row>
    <row r="27" spans="1:12">
      <c r="K27" s="16"/>
    </row>
    <row r="28" spans="1:12">
      <c r="E28" s="159"/>
      <c r="F28" s="159"/>
      <c r="G28" s="159"/>
    </row>
    <row r="29" spans="1:12">
      <c r="C29" s="16" t="str">
        <f>+letter!C26</f>
        <v>Гүйцэтгэх захирал________________  (Р.Отгонбат)</v>
      </c>
    </row>
    <row r="30" spans="1:12">
      <c r="D30" s="172"/>
      <c r="E30" s="173"/>
      <c r="F30" s="173"/>
      <c r="G30" s="173"/>
    </row>
    <row r="31" spans="1:12">
      <c r="C31" s="16" t="str">
        <f>+letter!C28</f>
        <v>Ерөнхий нягтлан бодогч ________________  (....)</v>
      </c>
    </row>
  </sheetData>
  <mergeCells count="2">
    <mergeCell ref="A6:B6"/>
    <mergeCell ref="A3:J3"/>
  </mergeCells>
  <pageMargins left="0.45" right="0.25" top="0.59"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A89"/>
  <sheetViews>
    <sheetView tabSelected="1" zoomScaleNormal="100" workbookViewId="0">
      <selection activeCell="D8" sqref="D8"/>
    </sheetView>
  </sheetViews>
  <sheetFormatPr defaultRowHeight="15"/>
  <cols>
    <col min="1" max="1" width="7.85546875" style="117" customWidth="1"/>
    <col min="2" max="2" width="49.5703125" style="22" customWidth="1"/>
    <col min="3" max="3" width="18.140625" style="17" customWidth="1"/>
    <col min="4" max="4" width="18" style="17" customWidth="1"/>
    <col min="5" max="5" width="0.140625" style="21" hidden="1" customWidth="1"/>
    <col min="6" max="10" width="15.42578125" style="21" hidden="1" customWidth="1"/>
    <col min="11" max="11" width="18.42578125" style="21" customWidth="1"/>
    <col min="12" max="12" width="22.85546875" style="24" customWidth="1"/>
    <col min="13" max="14" width="12" style="21" hidden="1" customWidth="1"/>
    <col min="15" max="16" width="12.42578125" style="21" customWidth="1"/>
    <col min="17" max="17" width="12" style="17" bestFit="1" customWidth="1"/>
    <col min="18" max="18" width="11.140625" style="17" bestFit="1" customWidth="1"/>
    <col min="19" max="19" width="12" style="17" bestFit="1" customWidth="1"/>
    <col min="20" max="20" width="11.140625" style="17" bestFit="1" customWidth="1"/>
    <col min="21" max="21" width="9.140625" style="17"/>
    <col min="22" max="22" width="12" style="17" bestFit="1" customWidth="1"/>
    <col min="23" max="16384" width="9.140625" style="17"/>
  </cols>
  <sheetData>
    <row r="1" spans="1:220" ht="21.75" customHeight="1"/>
    <row r="2" spans="1:220">
      <c r="A2" s="389" t="s">
        <v>36</v>
      </c>
      <c r="B2" s="389"/>
      <c r="C2" s="389"/>
      <c r="D2" s="21"/>
      <c r="I2" s="24"/>
      <c r="L2" s="21"/>
      <c r="N2" s="17"/>
      <c r="O2" s="17"/>
      <c r="P2" s="17"/>
    </row>
    <row r="3" spans="1:220">
      <c r="A3" s="146"/>
      <c r="B3" s="54"/>
      <c r="C3" s="54"/>
      <c r="D3" s="21"/>
      <c r="I3" s="24"/>
      <c r="L3" s="21"/>
      <c r="N3" s="17"/>
      <c r="O3" s="17"/>
      <c r="P3" s="17"/>
    </row>
    <row r="4" spans="1:220">
      <c r="A4" s="146" t="str">
        <f>+Balance!A7</f>
        <v>"Евразиакапитал холдинг ҮЦК " ХК</v>
      </c>
      <c r="B4" s="35"/>
      <c r="D4" s="45" t="str">
        <f>+Balance!C7</f>
        <v>2022 оны 3 сарын 31</v>
      </c>
      <c r="I4" s="24"/>
      <c r="L4" s="21"/>
      <c r="N4" s="17"/>
      <c r="O4" s="17"/>
      <c r="P4" s="17"/>
    </row>
    <row r="5" spans="1:220" ht="11.25" customHeight="1">
      <c r="A5" s="118" t="s">
        <v>160</v>
      </c>
      <c r="B5" s="46"/>
      <c r="D5" s="25" t="s">
        <v>77</v>
      </c>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row>
    <row r="6" spans="1:220" s="100" customFormat="1" ht="15" customHeight="1">
      <c r="A6" s="390" t="s">
        <v>78</v>
      </c>
      <c r="B6" s="392" t="s">
        <v>161</v>
      </c>
      <c r="C6" s="388" t="s">
        <v>702</v>
      </c>
      <c r="D6" s="388" t="s">
        <v>740</v>
      </c>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row>
    <row r="7" spans="1:220" s="100" customFormat="1" ht="15" customHeight="1">
      <c r="A7" s="391"/>
      <c r="B7" s="393"/>
      <c r="C7" s="388"/>
      <c r="D7" s="388"/>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row>
    <row r="8" spans="1:220" s="100" customFormat="1" ht="13.5" customHeight="1">
      <c r="A8" s="37">
        <v>1</v>
      </c>
      <c r="B8" s="38" t="s">
        <v>226</v>
      </c>
      <c r="C8" s="144"/>
      <c r="D8" s="105"/>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row>
    <row r="9" spans="1:220" s="100" customFormat="1" ht="13.5" customHeight="1">
      <c r="A9" s="37">
        <v>1.1000000000000001</v>
      </c>
      <c r="B9" s="38" t="s">
        <v>162</v>
      </c>
      <c r="C9" s="104">
        <f>SUM(C10:C18)</f>
        <v>125464805.39</v>
      </c>
      <c r="D9" s="104">
        <f>SUM(D10:J18)</f>
        <v>48378951.729999997</v>
      </c>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row>
    <row r="10" spans="1:220" s="100" customFormat="1" ht="13.5" customHeight="1">
      <c r="A10" s="115" t="s">
        <v>5</v>
      </c>
      <c r="B10" s="39" t="s">
        <v>184</v>
      </c>
      <c r="C10" s="103">
        <f>123361390.48-831542.47</f>
        <v>122529848.01000001</v>
      </c>
      <c r="D10" s="103">
        <v>48378951.729999997</v>
      </c>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row>
    <row r="11" spans="1:220" s="100" customFormat="1" ht="13.5" customHeight="1">
      <c r="A11" s="115" t="s">
        <v>6</v>
      </c>
      <c r="B11" s="39" t="s">
        <v>172</v>
      </c>
      <c r="C11" s="103"/>
      <c r="D11" s="103"/>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row>
    <row r="12" spans="1:220" s="100" customFormat="1" ht="13.5" customHeight="1">
      <c r="A12" s="115" t="s">
        <v>7</v>
      </c>
      <c r="B12" s="39" t="s">
        <v>171</v>
      </c>
      <c r="C12" s="103"/>
      <c r="D12" s="103"/>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row>
    <row r="13" spans="1:220" s="100" customFormat="1" ht="13.5" customHeight="1">
      <c r="A13" s="115" t="s">
        <v>8</v>
      </c>
      <c r="B13" s="39" t="s">
        <v>170</v>
      </c>
      <c r="C13" s="103"/>
      <c r="D13" s="103"/>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row>
    <row r="14" spans="1:220" s="2" customFormat="1" ht="13.5" customHeight="1">
      <c r="A14" s="115" t="s">
        <v>85</v>
      </c>
      <c r="B14" s="39" t="s">
        <v>183</v>
      </c>
      <c r="C14" s="103"/>
      <c r="D14" s="103"/>
    </row>
    <row r="15" spans="1:220" s="2" customFormat="1" ht="13.5" customHeight="1">
      <c r="A15" s="115" t="s">
        <v>86</v>
      </c>
      <c r="B15" s="115" t="s">
        <v>166</v>
      </c>
      <c r="C15" s="103"/>
      <c r="D15" s="103"/>
    </row>
    <row r="16" spans="1:220" s="2" customFormat="1" ht="13.5" customHeight="1">
      <c r="A16" s="115" t="s">
        <v>87</v>
      </c>
      <c r="B16" s="39" t="s">
        <v>194</v>
      </c>
      <c r="C16" s="103"/>
      <c r="D16" s="103"/>
    </row>
    <row r="17" spans="1:220" s="2" customFormat="1" ht="13.5" customHeight="1">
      <c r="A17" s="115" t="s">
        <v>88</v>
      </c>
      <c r="B17" s="39" t="s">
        <v>195</v>
      </c>
      <c r="C17" s="103"/>
      <c r="D17" s="103"/>
    </row>
    <row r="18" spans="1:220" s="2" customFormat="1" ht="13.5" customHeight="1">
      <c r="A18" s="115" t="s">
        <v>90</v>
      </c>
      <c r="B18" s="39" t="s">
        <v>196</v>
      </c>
      <c r="C18" s="103">
        <v>2934957.38</v>
      </c>
      <c r="D18" s="103"/>
    </row>
    <row r="19" spans="1:220" s="100" customFormat="1" ht="13.5" customHeight="1">
      <c r="A19" s="37">
        <v>1.2</v>
      </c>
      <c r="B19" s="124" t="s">
        <v>163</v>
      </c>
      <c r="C19" s="132">
        <f>SUM(C20:C30)</f>
        <v>-144775464.01999998</v>
      </c>
      <c r="D19" s="132">
        <f>SUM(D20:D30)</f>
        <v>-41695387.519999996</v>
      </c>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row>
    <row r="20" spans="1:220" s="100" customFormat="1" ht="13.5" customHeight="1">
      <c r="A20" s="39" t="s">
        <v>12</v>
      </c>
      <c r="B20" s="115" t="s">
        <v>191</v>
      </c>
      <c r="C20" s="103"/>
      <c r="D20" s="103"/>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row>
    <row r="21" spans="1:220" s="100" customFormat="1" ht="13.5" customHeight="1">
      <c r="A21" s="115" t="s">
        <v>14</v>
      </c>
      <c r="B21" s="101" t="s">
        <v>216</v>
      </c>
      <c r="C21" s="103">
        <f>-76110708.2</f>
        <v>-76110708.200000003</v>
      </c>
      <c r="D21" s="103">
        <v>-9724099.0199999996</v>
      </c>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row>
    <row r="22" spans="1:220" s="100" customFormat="1" ht="13.5" customHeight="1">
      <c r="A22" s="115" t="s">
        <v>16</v>
      </c>
      <c r="B22" s="101" t="s">
        <v>173</v>
      </c>
      <c r="C22" s="103">
        <v>-4000000</v>
      </c>
      <c r="D22" s="103">
        <v>-8000000</v>
      </c>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row>
    <row r="23" spans="1:220" s="100" customFormat="1" ht="13.5" customHeight="1">
      <c r="A23" s="115" t="s">
        <v>17</v>
      </c>
      <c r="B23" s="101" t="s">
        <v>185</v>
      </c>
      <c r="C23" s="103"/>
      <c r="D23" s="103"/>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row>
    <row r="24" spans="1:220" s="100" customFormat="1" ht="13.5" customHeight="1">
      <c r="A24" s="115" t="s">
        <v>70</v>
      </c>
      <c r="B24" s="101" t="s">
        <v>174</v>
      </c>
      <c r="C24" s="103">
        <f>-1375000-272000</f>
        <v>-1647000</v>
      </c>
      <c r="D24" s="103">
        <v>-471900</v>
      </c>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row>
    <row r="25" spans="1:220" s="100" customFormat="1" ht="13.5" customHeight="1">
      <c r="A25" s="115" t="s">
        <v>197</v>
      </c>
      <c r="B25" s="101" t="s">
        <v>175</v>
      </c>
      <c r="C25" s="103">
        <v>-88801.85</v>
      </c>
      <c r="D25" s="103">
        <v>-303550</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row>
    <row r="26" spans="1:220" s="100" customFormat="1" ht="13.5" customHeight="1">
      <c r="A26" s="115" t="s">
        <v>198</v>
      </c>
      <c r="B26" s="101" t="s">
        <v>176</v>
      </c>
      <c r="C26" s="103"/>
      <c r="D26" s="103"/>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row>
    <row r="27" spans="1:220" s="100" customFormat="1" ht="13.5" customHeight="1">
      <c r="A27" s="115" t="s">
        <v>199</v>
      </c>
      <c r="B27" s="101" t="s">
        <v>177</v>
      </c>
      <c r="C27" s="103">
        <v>-2861567.13</v>
      </c>
      <c r="D27" s="103"/>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row>
    <row r="28" spans="1:220" s="100" customFormat="1" ht="13.5" customHeight="1">
      <c r="A28" s="115" t="s">
        <v>200</v>
      </c>
      <c r="B28" s="101" t="s">
        <v>178</v>
      </c>
      <c r="C28" s="103"/>
      <c r="D28" s="103"/>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c r="FF28" s="147"/>
      <c r="FG28" s="147"/>
      <c r="FH28" s="147"/>
      <c r="FI28" s="147"/>
      <c r="FJ28" s="147"/>
      <c r="FK28" s="147"/>
      <c r="FL28" s="147"/>
      <c r="FM28" s="147"/>
      <c r="FN28" s="147"/>
      <c r="FO28" s="147"/>
      <c r="FP28" s="147"/>
      <c r="FQ28" s="147"/>
      <c r="FR28" s="147"/>
      <c r="FS28" s="147"/>
      <c r="FT28" s="147"/>
      <c r="FU28" s="147"/>
      <c r="FV28" s="147"/>
      <c r="FW28" s="147"/>
      <c r="FX28" s="147"/>
      <c r="FY28" s="147"/>
      <c r="FZ28" s="147"/>
      <c r="GA28" s="147"/>
      <c r="GB28" s="147"/>
      <c r="GC28" s="147"/>
      <c r="GD28" s="147"/>
      <c r="GE28" s="147"/>
      <c r="GF28" s="147"/>
      <c r="GG28" s="147"/>
      <c r="GH28" s="147"/>
      <c r="GI28" s="147"/>
      <c r="GJ28" s="147"/>
      <c r="GK28" s="147"/>
      <c r="GL28" s="147"/>
      <c r="GM28" s="147"/>
      <c r="GN28" s="147"/>
      <c r="GO28" s="147"/>
      <c r="GP28" s="147"/>
      <c r="GQ28" s="147"/>
      <c r="GR28" s="147"/>
      <c r="GS28" s="147"/>
      <c r="GT28" s="147"/>
      <c r="GU28" s="147"/>
      <c r="GV28" s="147"/>
      <c r="GW28" s="147"/>
      <c r="GX28" s="147"/>
      <c r="GY28" s="147"/>
      <c r="GZ28" s="147"/>
      <c r="HA28" s="147"/>
      <c r="HB28" s="147"/>
      <c r="HC28" s="147"/>
      <c r="HD28" s="147"/>
      <c r="HE28" s="147"/>
      <c r="HF28" s="147"/>
      <c r="HG28" s="147"/>
      <c r="HH28" s="147"/>
      <c r="HI28" s="147"/>
      <c r="HJ28" s="147"/>
      <c r="HK28" s="147"/>
      <c r="HL28" s="147"/>
    </row>
    <row r="29" spans="1:220" s="100" customFormat="1" ht="13.5" customHeight="1">
      <c r="A29" s="115" t="s">
        <v>71</v>
      </c>
      <c r="B29" s="101" t="s">
        <v>217</v>
      </c>
      <c r="C29" s="103">
        <f>-630500-2580000-500000</f>
        <v>-3710500</v>
      </c>
      <c r="D29" s="103">
        <v>-2105000</v>
      </c>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c r="FW29" s="147"/>
      <c r="FX29" s="147"/>
      <c r="FY29" s="147"/>
      <c r="FZ29" s="147"/>
      <c r="GA29" s="147"/>
      <c r="GB29" s="147"/>
      <c r="GC29" s="147"/>
      <c r="GD29" s="147"/>
      <c r="GE29" s="147"/>
      <c r="GF29" s="147"/>
      <c r="GG29" s="147"/>
      <c r="GH29" s="147"/>
      <c r="GI29" s="147"/>
      <c r="GJ29" s="147"/>
      <c r="GK29" s="147"/>
      <c r="GL29" s="147"/>
      <c r="GM29" s="147"/>
      <c r="GN29" s="147"/>
      <c r="GO29" s="147"/>
      <c r="GP29" s="147"/>
      <c r="GQ29" s="147"/>
      <c r="GR29" s="147"/>
      <c r="GS29" s="147"/>
      <c r="GT29" s="147"/>
      <c r="GU29" s="147"/>
      <c r="GV29" s="147"/>
      <c r="GW29" s="147"/>
      <c r="GX29" s="147"/>
      <c r="GY29" s="147"/>
      <c r="GZ29" s="147"/>
      <c r="HA29" s="147"/>
      <c r="HB29" s="147"/>
      <c r="HC29" s="147"/>
      <c r="HD29" s="147"/>
      <c r="HE29" s="147"/>
      <c r="HF29" s="147"/>
      <c r="HG29" s="147"/>
      <c r="HH29" s="147"/>
      <c r="HI29" s="147"/>
      <c r="HJ29" s="147"/>
      <c r="HK29" s="147"/>
      <c r="HL29" s="147"/>
    </row>
    <row r="30" spans="1:220" s="100" customFormat="1" ht="13.5" customHeight="1">
      <c r="A30" s="115" t="s">
        <v>201</v>
      </c>
      <c r="B30" s="101" t="s">
        <v>167</v>
      </c>
      <c r="C30" s="103">
        <f>-14248550-2367907-1500000-10998130.47-2789757.73-24452541.64</f>
        <v>-56356886.840000004</v>
      </c>
      <c r="D30" s="103">
        <v>-21090838.5</v>
      </c>
      <c r="E30" s="147"/>
      <c r="F30" s="147"/>
      <c r="G30" s="147"/>
      <c r="H30" s="147"/>
      <c r="I30" s="147"/>
      <c r="J30" s="147"/>
      <c r="K30" s="147"/>
      <c r="L30" s="174"/>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c r="EF30" s="147"/>
      <c r="EG30" s="147"/>
      <c r="EH30" s="147"/>
      <c r="EI30" s="147"/>
      <c r="EJ30" s="147"/>
      <c r="EK30" s="147"/>
      <c r="EL30" s="147"/>
      <c r="EM30" s="147"/>
      <c r="EN30" s="147"/>
      <c r="EO30" s="147"/>
      <c r="EP30" s="147"/>
      <c r="EQ30" s="147"/>
      <c r="ER30" s="147"/>
      <c r="ES30" s="147"/>
      <c r="ET30" s="147"/>
      <c r="EU30" s="147"/>
      <c r="EV30" s="147"/>
      <c r="EW30" s="147"/>
      <c r="EX30" s="147"/>
      <c r="EY30" s="147"/>
      <c r="EZ30" s="147"/>
      <c r="FA30" s="147"/>
      <c r="FB30" s="147"/>
      <c r="FC30" s="147"/>
      <c r="FD30" s="147"/>
      <c r="FE30" s="147"/>
      <c r="FF30" s="147"/>
      <c r="FG30" s="147"/>
      <c r="FH30" s="147"/>
      <c r="FI30" s="147"/>
      <c r="FJ30" s="147"/>
      <c r="FK30" s="147"/>
      <c r="FL30" s="147"/>
      <c r="FM30" s="147"/>
      <c r="FN30" s="147"/>
      <c r="FO30" s="147"/>
      <c r="FP30" s="147"/>
      <c r="FQ30" s="147"/>
      <c r="FR30" s="147"/>
      <c r="FS30" s="147"/>
      <c r="FT30" s="147"/>
      <c r="FU30" s="147"/>
      <c r="FV30" s="147"/>
      <c r="FW30" s="147"/>
      <c r="FX30" s="147"/>
      <c r="FY30" s="147"/>
      <c r="FZ30" s="147"/>
      <c r="GA30" s="147"/>
      <c r="GB30" s="147"/>
      <c r="GC30" s="147"/>
      <c r="GD30" s="147"/>
      <c r="GE30" s="147"/>
      <c r="GF30" s="147"/>
      <c r="GG30" s="147"/>
      <c r="GH30" s="147"/>
      <c r="GI30" s="147"/>
      <c r="GJ30" s="147"/>
      <c r="GK30" s="147"/>
      <c r="GL30" s="147"/>
      <c r="GM30" s="147"/>
      <c r="GN30" s="147"/>
      <c r="GO30" s="147"/>
      <c r="GP30" s="147"/>
      <c r="GQ30" s="147"/>
      <c r="GR30" s="147"/>
      <c r="GS30" s="147"/>
      <c r="GT30" s="147"/>
      <c r="GU30" s="147"/>
      <c r="GV30" s="147"/>
      <c r="GW30" s="147"/>
      <c r="GX30" s="147"/>
      <c r="GY30" s="147"/>
      <c r="GZ30" s="147"/>
      <c r="HA30" s="147"/>
      <c r="HB30" s="147"/>
      <c r="HC30" s="147"/>
      <c r="HD30" s="147"/>
      <c r="HE30" s="147"/>
      <c r="HF30" s="147"/>
      <c r="HG30" s="147"/>
      <c r="HH30" s="147"/>
      <c r="HI30" s="147"/>
      <c r="HJ30" s="147"/>
      <c r="HK30" s="147"/>
      <c r="HL30" s="147"/>
    </row>
    <row r="31" spans="1:220" s="100" customFormat="1" ht="13.5" customHeight="1">
      <c r="A31" s="37">
        <v>1.3</v>
      </c>
      <c r="B31" s="38" t="s">
        <v>37</v>
      </c>
      <c r="C31" s="132">
        <f>+C9+C19</f>
        <v>-19310658.62999998</v>
      </c>
      <c r="D31" s="132">
        <f>+D9+D19</f>
        <v>6683564.2100000009</v>
      </c>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147"/>
      <c r="GH31" s="147"/>
      <c r="GI31" s="147"/>
      <c r="GJ31" s="147"/>
      <c r="GK31" s="147"/>
      <c r="GL31" s="147"/>
      <c r="GM31" s="147"/>
      <c r="GN31" s="147"/>
      <c r="GO31" s="147"/>
      <c r="GP31" s="147"/>
      <c r="GQ31" s="147"/>
      <c r="GR31" s="147"/>
      <c r="GS31" s="147"/>
      <c r="GT31" s="147"/>
      <c r="GU31" s="147"/>
      <c r="GV31" s="147"/>
      <c r="GW31" s="147"/>
      <c r="GX31" s="147"/>
      <c r="GY31" s="147"/>
      <c r="GZ31" s="147"/>
      <c r="HA31" s="147"/>
      <c r="HB31" s="147"/>
      <c r="HC31" s="147"/>
      <c r="HD31" s="147"/>
      <c r="HE31" s="147"/>
      <c r="HF31" s="147"/>
      <c r="HG31" s="147"/>
      <c r="HH31" s="147"/>
      <c r="HI31" s="147"/>
      <c r="HJ31" s="147"/>
      <c r="HK31" s="147"/>
      <c r="HL31" s="147"/>
    </row>
    <row r="32" spans="1:220" s="100" customFormat="1" ht="27" customHeight="1">
      <c r="A32" s="37">
        <v>2</v>
      </c>
      <c r="B32" s="38" t="s">
        <v>227</v>
      </c>
      <c r="C32" s="132"/>
      <c r="D32" s="125"/>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c r="FW32" s="147"/>
      <c r="FX32" s="147"/>
      <c r="FY32" s="147"/>
      <c r="FZ32" s="147"/>
      <c r="GA32" s="147"/>
      <c r="GB32" s="147"/>
      <c r="GC32" s="147"/>
      <c r="GD32" s="147"/>
      <c r="GE32" s="147"/>
      <c r="GF32" s="147"/>
      <c r="GG32" s="147"/>
      <c r="GH32" s="147"/>
      <c r="GI32" s="147"/>
      <c r="GJ32" s="147"/>
      <c r="GK32" s="147"/>
      <c r="GL32" s="147"/>
      <c r="GM32" s="147"/>
      <c r="GN32" s="147"/>
      <c r="GO32" s="147"/>
      <c r="GP32" s="147"/>
      <c r="GQ32" s="147"/>
      <c r="GR32" s="147"/>
      <c r="GS32" s="147"/>
      <c r="GT32" s="147"/>
      <c r="GU32" s="147"/>
      <c r="GV32" s="147"/>
      <c r="GW32" s="147"/>
      <c r="GX32" s="147"/>
      <c r="GY32" s="147"/>
      <c r="GZ32" s="147"/>
      <c r="HA32" s="147"/>
      <c r="HB32" s="147"/>
      <c r="HC32" s="147"/>
      <c r="HD32" s="147"/>
      <c r="HE32" s="147"/>
      <c r="HF32" s="147"/>
      <c r="HG32" s="147"/>
      <c r="HH32" s="147"/>
      <c r="HI32" s="147"/>
      <c r="HJ32" s="147"/>
      <c r="HK32" s="147"/>
      <c r="HL32" s="147"/>
    </row>
    <row r="33" spans="1:220" s="100" customFormat="1" ht="13.5" customHeight="1">
      <c r="A33" s="37">
        <v>2.1</v>
      </c>
      <c r="B33" s="124" t="s">
        <v>162</v>
      </c>
      <c r="C33" s="132">
        <f>SUM(C34:C37)</f>
        <v>17447006.48</v>
      </c>
      <c r="D33" s="132">
        <f>SUM(D34:D37)</f>
        <v>13613277</v>
      </c>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7"/>
      <c r="FG33" s="147"/>
      <c r="FH33" s="147"/>
      <c r="FI33" s="147"/>
      <c r="FJ33" s="147"/>
      <c r="FK33" s="147"/>
      <c r="FL33" s="147"/>
      <c r="FM33" s="147"/>
      <c r="FN33" s="147"/>
      <c r="FO33" s="147"/>
      <c r="FP33" s="147"/>
      <c r="FQ33" s="147"/>
      <c r="FR33" s="147"/>
      <c r="FS33" s="147"/>
      <c r="FT33" s="147"/>
      <c r="FU33" s="147"/>
      <c r="FV33" s="147"/>
      <c r="FW33" s="147"/>
      <c r="FX33" s="147"/>
      <c r="FY33" s="147"/>
      <c r="FZ33" s="147"/>
      <c r="GA33" s="147"/>
      <c r="GB33" s="147"/>
      <c r="GC33" s="147"/>
      <c r="GD33" s="147"/>
      <c r="GE33" s="147"/>
      <c r="GF33" s="147"/>
      <c r="GG33" s="147"/>
      <c r="GH33" s="147"/>
      <c r="GI33" s="147"/>
      <c r="GJ33" s="147"/>
      <c r="GK33" s="147"/>
      <c r="GL33" s="147"/>
      <c r="GM33" s="147"/>
      <c r="GN33" s="147"/>
      <c r="GO33" s="147"/>
      <c r="GP33" s="147"/>
      <c r="GQ33" s="147"/>
      <c r="GR33" s="147"/>
      <c r="GS33" s="147"/>
      <c r="GT33" s="147"/>
      <c r="GU33" s="147"/>
      <c r="GV33" s="147"/>
      <c r="GW33" s="147"/>
      <c r="GX33" s="147"/>
      <c r="GY33" s="147"/>
      <c r="GZ33" s="147"/>
      <c r="HA33" s="147"/>
      <c r="HB33" s="147"/>
      <c r="HC33" s="147"/>
      <c r="HD33" s="147"/>
      <c r="HE33" s="147"/>
      <c r="HF33" s="147"/>
      <c r="HG33" s="147"/>
      <c r="HH33" s="147"/>
      <c r="HI33" s="147"/>
      <c r="HJ33" s="147"/>
      <c r="HK33" s="147"/>
      <c r="HL33" s="147"/>
    </row>
    <row r="34" spans="1:220" s="100" customFormat="1" ht="13.5" customHeight="1">
      <c r="A34" s="39" t="s">
        <v>99</v>
      </c>
      <c r="B34" s="39" t="s">
        <v>186</v>
      </c>
      <c r="C34" s="103">
        <f>1100000+6500000</f>
        <v>7600000</v>
      </c>
      <c r="D34" s="103">
        <v>8300000</v>
      </c>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c r="EV34" s="147"/>
      <c r="EW34" s="147"/>
      <c r="EX34" s="147"/>
      <c r="EY34" s="147"/>
      <c r="EZ34" s="147"/>
      <c r="FA34" s="147"/>
      <c r="FB34" s="147"/>
      <c r="FC34" s="147"/>
      <c r="FD34" s="147"/>
      <c r="FE34" s="147"/>
      <c r="FF34" s="147"/>
      <c r="FG34" s="147"/>
      <c r="FH34" s="147"/>
      <c r="FI34" s="147"/>
      <c r="FJ34" s="147"/>
      <c r="FK34" s="147"/>
      <c r="FL34" s="147"/>
      <c r="FM34" s="147"/>
      <c r="FN34" s="147"/>
      <c r="FO34" s="147"/>
      <c r="FP34" s="147"/>
      <c r="FQ34" s="147"/>
      <c r="FR34" s="147"/>
      <c r="FS34" s="147"/>
      <c r="FT34" s="147"/>
      <c r="FU34" s="147"/>
      <c r="FV34" s="147"/>
      <c r="FW34" s="147"/>
      <c r="FX34" s="147"/>
      <c r="FY34" s="147"/>
      <c r="FZ34" s="147"/>
      <c r="GA34" s="147"/>
      <c r="GB34" s="147"/>
      <c r="GC34" s="147"/>
      <c r="GD34" s="147"/>
      <c r="GE34" s="147"/>
      <c r="GF34" s="147"/>
      <c r="GG34" s="147"/>
      <c r="GH34" s="147"/>
      <c r="GI34" s="147"/>
      <c r="GJ34" s="147"/>
      <c r="GK34" s="147"/>
      <c r="GL34" s="147"/>
      <c r="GM34" s="147"/>
      <c r="GN34" s="147"/>
      <c r="GO34" s="147"/>
      <c r="GP34" s="147"/>
      <c r="GQ34" s="147"/>
      <c r="GR34" s="147"/>
      <c r="GS34" s="147"/>
      <c r="GT34" s="147"/>
      <c r="GU34" s="147"/>
      <c r="GV34" s="147"/>
      <c r="GW34" s="147"/>
      <c r="GX34" s="147"/>
      <c r="GY34" s="147"/>
      <c r="GZ34" s="147"/>
      <c r="HA34" s="147"/>
      <c r="HB34" s="147"/>
      <c r="HC34" s="147"/>
      <c r="HD34" s="147"/>
      <c r="HE34" s="147"/>
      <c r="HF34" s="147"/>
      <c r="HG34" s="147"/>
      <c r="HH34" s="147"/>
      <c r="HI34" s="147"/>
      <c r="HJ34" s="147"/>
      <c r="HK34" s="147"/>
      <c r="HL34" s="147"/>
    </row>
    <row r="35" spans="1:220" s="100" customFormat="1" ht="13.5" customHeight="1">
      <c r="A35" s="39" t="s">
        <v>121</v>
      </c>
      <c r="B35" s="40" t="s">
        <v>187</v>
      </c>
      <c r="C35" s="103"/>
      <c r="D35" s="103"/>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row>
    <row r="36" spans="1:220" s="100" customFormat="1" ht="13.5" customHeight="1">
      <c r="A36" s="39" t="s">
        <v>202</v>
      </c>
      <c r="B36" s="115" t="s">
        <v>188</v>
      </c>
      <c r="C36" s="103"/>
      <c r="D36" s="103"/>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row>
    <row r="37" spans="1:220" s="100" customFormat="1" ht="13.5" customHeight="1">
      <c r="A37" s="39" t="s">
        <v>203</v>
      </c>
      <c r="B37" s="115" t="s">
        <v>219</v>
      </c>
      <c r="C37" s="103">
        <v>9847006.4800000004</v>
      </c>
      <c r="D37" s="103">
        <v>5313277</v>
      </c>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c r="DD37" s="147"/>
      <c r="DE37" s="147"/>
      <c r="DF37" s="147"/>
      <c r="DG37" s="147"/>
      <c r="DH37" s="147"/>
      <c r="DI37" s="147"/>
      <c r="DJ37" s="147"/>
      <c r="DK37" s="147"/>
      <c r="DL37" s="147"/>
      <c r="DM37" s="147"/>
      <c r="DN37" s="147"/>
      <c r="DO37" s="147"/>
      <c r="DP37" s="147"/>
      <c r="DQ37" s="147"/>
      <c r="DR37" s="147"/>
      <c r="DS37" s="147"/>
      <c r="DT37" s="147"/>
      <c r="DU37" s="147"/>
      <c r="DV37" s="147"/>
      <c r="DW37" s="147"/>
      <c r="DX37" s="147"/>
      <c r="DY37" s="147"/>
      <c r="DZ37" s="147"/>
      <c r="EA37" s="147"/>
      <c r="EB37" s="147"/>
      <c r="EC37" s="147"/>
      <c r="ED37" s="147"/>
      <c r="EE37" s="147"/>
      <c r="EF37" s="147"/>
      <c r="EG37" s="147"/>
      <c r="EH37" s="147"/>
      <c r="EI37" s="147"/>
      <c r="EJ37" s="147"/>
      <c r="EK37" s="147"/>
      <c r="EL37" s="147"/>
      <c r="EM37" s="147"/>
      <c r="EN37" s="147"/>
      <c r="EO37" s="147"/>
      <c r="EP37" s="147"/>
      <c r="EQ37" s="147"/>
      <c r="ER37" s="147"/>
      <c r="ES37" s="147"/>
      <c r="ET37" s="147"/>
      <c r="EU37" s="147"/>
      <c r="EV37" s="147"/>
      <c r="EW37" s="147"/>
      <c r="EX37" s="147"/>
      <c r="EY37" s="147"/>
      <c r="EZ37" s="147"/>
      <c r="FA37" s="147"/>
      <c r="FB37" s="147"/>
      <c r="FC37" s="147"/>
      <c r="FD37" s="147"/>
      <c r="FE37" s="147"/>
      <c r="FF37" s="147"/>
      <c r="FG37" s="147"/>
      <c r="FH37" s="147"/>
      <c r="FI37" s="147"/>
      <c r="FJ37" s="147"/>
      <c r="FK37" s="147"/>
      <c r="FL37" s="147"/>
      <c r="FM37" s="147"/>
      <c r="FN37" s="147"/>
      <c r="FO37" s="147"/>
      <c r="FP37" s="147"/>
      <c r="FQ37" s="147"/>
      <c r="FR37" s="147"/>
      <c r="FS37" s="147"/>
      <c r="FT37" s="147"/>
      <c r="FU37" s="147"/>
      <c r="FV37" s="147"/>
      <c r="FW37" s="147"/>
      <c r="FX37" s="147"/>
      <c r="FY37" s="147"/>
      <c r="FZ37" s="147"/>
      <c r="GA37" s="147"/>
      <c r="GB37" s="147"/>
      <c r="GC37" s="147"/>
      <c r="GD37" s="147"/>
      <c r="GE37" s="147"/>
      <c r="GF37" s="147"/>
      <c r="GG37" s="147"/>
      <c r="GH37" s="147"/>
      <c r="GI37" s="147"/>
      <c r="GJ37" s="147"/>
      <c r="GK37" s="147"/>
      <c r="GL37" s="147"/>
      <c r="GM37" s="147"/>
      <c r="GN37" s="147"/>
      <c r="GO37" s="147"/>
      <c r="GP37" s="147"/>
      <c r="GQ37" s="147"/>
      <c r="GR37" s="147"/>
      <c r="GS37" s="147"/>
      <c r="GT37" s="147"/>
      <c r="GU37" s="147"/>
      <c r="GV37" s="147"/>
      <c r="GW37" s="147"/>
      <c r="GX37" s="147"/>
      <c r="GY37" s="147"/>
      <c r="GZ37" s="147"/>
      <c r="HA37" s="147"/>
      <c r="HB37" s="147"/>
      <c r="HC37" s="147"/>
      <c r="HD37" s="147"/>
      <c r="HE37" s="147"/>
      <c r="HF37" s="147"/>
      <c r="HG37" s="147"/>
      <c r="HH37" s="147"/>
      <c r="HI37" s="147"/>
      <c r="HJ37" s="147"/>
      <c r="HK37" s="147"/>
      <c r="HL37" s="147"/>
    </row>
    <row r="38" spans="1:220" s="100" customFormat="1" ht="13.5" customHeight="1">
      <c r="A38" s="37">
        <v>2.2000000000000002</v>
      </c>
      <c r="B38" s="124" t="s">
        <v>163</v>
      </c>
      <c r="C38" s="132">
        <f>SUM(C39:C42)</f>
        <v>-6260283.1199999992</v>
      </c>
      <c r="D38" s="132">
        <f>SUM(D39:D42)</f>
        <v>-164663.35999999999</v>
      </c>
      <c r="E38" s="132">
        <f t="shared" ref="E38:J38" si="0">SUM(E39:E42)</f>
        <v>0</v>
      </c>
      <c r="F38" s="132">
        <f t="shared" si="0"/>
        <v>0</v>
      </c>
      <c r="G38" s="132">
        <f t="shared" si="0"/>
        <v>0</v>
      </c>
      <c r="H38" s="132">
        <f t="shared" si="0"/>
        <v>0</v>
      </c>
      <c r="I38" s="132">
        <f t="shared" si="0"/>
        <v>0</v>
      </c>
      <c r="J38" s="132">
        <f t="shared" si="0"/>
        <v>0</v>
      </c>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c r="DQ38" s="147"/>
      <c r="DR38" s="147"/>
      <c r="DS38" s="147"/>
      <c r="DT38" s="147"/>
      <c r="DU38" s="147"/>
      <c r="DV38" s="147"/>
      <c r="DW38" s="147"/>
      <c r="DX38" s="147"/>
      <c r="DY38" s="147"/>
      <c r="DZ38" s="147"/>
      <c r="EA38" s="147"/>
      <c r="EB38" s="147"/>
      <c r="EC38" s="147"/>
      <c r="ED38" s="147"/>
      <c r="EE38" s="147"/>
      <c r="EF38" s="147"/>
      <c r="EG38" s="147"/>
      <c r="EH38" s="147"/>
      <c r="EI38" s="147"/>
      <c r="EJ38" s="147"/>
      <c r="EK38" s="147"/>
      <c r="EL38" s="147"/>
      <c r="EM38" s="147"/>
      <c r="EN38" s="147"/>
      <c r="EO38" s="147"/>
      <c r="EP38" s="147"/>
      <c r="EQ38" s="147"/>
      <c r="ER38" s="147"/>
      <c r="ES38" s="147"/>
      <c r="ET38" s="147"/>
      <c r="EU38" s="147"/>
      <c r="EV38" s="147"/>
      <c r="EW38" s="147"/>
      <c r="EX38" s="147"/>
      <c r="EY38" s="147"/>
      <c r="EZ38" s="147"/>
      <c r="FA38" s="147"/>
      <c r="FB38" s="147"/>
      <c r="FC38" s="147"/>
      <c r="FD38" s="147"/>
      <c r="FE38" s="147"/>
      <c r="FF38" s="147"/>
      <c r="FG38" s="147"/>
      <c r="FH38" s="147"/>
      <c r="FI38" s="147"/>
      <c r="FJ38" s="147"/>
      <c r="FK38" s="147"/>
      <c r="FL38" s="147"/>
      <c r="FM38" s="147"/>
      <c r="FN38" s="147"/>
      <c r="FO38" s="147"/>
      <c r="FP38" s="147"/>
      <c r="FQ38" s="147"/>
      <c r="FR38" s="147"/>
      <c r="FS38" s="147"/>
      <c r="FT38" s="147"/>
      <c r="FU38" s="147"/>
      <c r="FV38" s="147"/>
      <c r="FW38" s="147"/>
      <c r="FX38" s="147"/>
      <c r="FY38" s="147"/>
      <c r="FZ38" s="147"/>
      <c r="GA38" s="147"/>
      <c r="GB38" s="147"/>
      <c r="GC38" s="147"/>
      <c r="GD38" s="147"/>
      <c r="GE38" s="147"/>
      <c r="GF38" s="147"/>
      <c r="GG38" s="147"/>
      <c r="GH38" s="147"/>
      <c r="GI38" s="147"/>
      <c r="GJ38" s="147"/>
      <c r="GK38" s="147"/>
      <c r="GL38" s="147"/>
      <c r="GM38" s="147"/>
      <c r="GN38" s="147"/>
      <c r="GO38" s="147"/>
      <c r="GP38" s="147"/>
      <c r="GQ38" s="147"/>
      <c r="GR38" s="147"/>
      <c r="GS38" s="147"/>
      <c r="GT38" s="147"/>
      <c r="GU38" s="147"/>
      <c r="GV38" s="147"/>
      <c r="GW38" s="147"/>
      <c r="GX38" s="147"/>
      <c r="GY38" s="147"/>
      <c r="GZ38" s="147"/>
      <c r="HA38" s="147"/>
      <c r="HB38" s="147"/>
      <c r="HC38" s="147"/>
      <c r="HD38" s="147"/>
      <c r="HE38" s="147"/>
      <c r="HF38" s="147"/>
      <c r="HG38" s="147"/>
      <c r="HH38" s="147"/>
      <c r="HI38" s="147"/>
      <c r="HJ38" s="147"/>
      <c r="HK38" s="147"/>
      <c r="HL38" s="147"/>
    </row>
    <row r="39" spans="1:220" s="100" customFormat="1" ht="13.5" customHeight="1">
      <c r="A39" s="39" t="s">
        <v>74</v>
      </c>
      <c r="B39" s="115" t="s">
        <v>189</v>
      </c>
      <c r="C39" s="103"/>
      <c r="D39" s="103"/>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47"/>
      <c r="DV39" s="147"/>
      <c r="DW39" s="147"/>
      <c r="DX39" s="147"/>
      <c r="DY39" s="147"/>
      <c r="DZ39" s="147"/>
      <c r="EA39" s="147"/>
      <c r="EB39" s="147"/>
      <c r="EC39" s="147"/>
      <c r="ED39" s="147"/>
      <c r="EE39" s="147"/>
      <c r="EF39" s="147"/>
      <c r="EG39" s="147"/>
      <c r="EH39" s="147"/>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c r="FO39" s="147"/>
      <c r="FP39" s="147"/>
      <c r="FQ39" s="147"/>
      <c r="FR39" s="147"/>
      <c r="FS39" s="147"/>
      <c r="FT39" s="147"/>
      <c r="FU39" s="147"/>
      <c r="FV39" s="147"/>
      <c r="FW39" s="147"/>
      <c r="FX39" s="147"/>
      <c r="FY39" s="147"/>
      <c r="FZ39" s="147"/>
      <c r="GA39" s="147"/>
      <c r="GB39" s="147"/>
      <c r="GC39" s="147"/>
      <c r="GD39" s="147"/>
      <c r="GE39" s="147"/>
      <c r="GF39" s="147"/>
      <c r="GG39" s="147"/>
      <c r="GH39" s="147"/>
      <c r="GI39" s="147"/>
      <c r="GJ39" s="147"/>
      <c r="GK39" s="147"/>
      <c r="GL39" s="147"/>
      <c r="GM39" s="147"/>
      <c r="GN39" s="147"/>
      <c r="GO39" s="147"/>
      <c r="GP39" s="147"/>
      <c r="GQ39" s="147"/>
      <c r="GR39" s="147"/>
      <c r="GS39" s="147"/>
      <c r="GT39" s="147"/>
      <c r="GU39" s="147"/>
      <c r="GV39" s="147"/>
      <c r="GW39" s="147"/>
      <c r="GX39" s="147"/>
      <c r="GY39" s="147"/>
      <c r="GZ39" s="147"/>
      <c r="HA39" s="147"/>
      <c r="HB39" s="147"/>
      <c r="HC39" s="147"/>
      <c r="HD39" s="147"/>
      <c r="HE39" s="147"/>
      <c r="HF39" s="147"/>
      <c r="HG39" s="147"/>
      <c r="HH39" s="147"/>
      <c r="HI39" s="147"/>
      <c r="HJ39" s="147"/>
      <c r="HK39" s="147"/>
      <c r="HL39" s="147"/>
    </row>
    <row r="40" spans="1:220" s="100" customFormat="1" ht="13.5" customHeight="1">
      <c r="A40" s="39" t="s">
        <v>75</v>
      </c>
      <c r="B40" s="115" t="s">
        <v>190</v>
      </c>
      <c r="C40" s="103"/>
      <c r="D40" s="103"/>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47"/>
      <c r="DV40" s="147"/>
      <c r="DW40" s="147"/>
      <c r="DX40" s="147"/>
      <c r="DY40" s="147"/>
      <c r="DZ40" s="147"/>
      <c r="EA40" s="147"/>
      <c r="EB40" s="147"/>
      <c r="EC40" s="147"/>
      <c r="ED40" s="147"/>
      <c r="EE40" s="147"/>
      <c r="EF40" s="147"/>
      <c r="EG40" s="147"/>
      <c r="EH40" s="147"/>
      <c r="EI40" s="147"/>
      <c r="EJ40" s="147"/>
      <c r="EK40" s="147"/>
      <c r="EL40" s="147"/>
      <c r="EM40" s="147"/>
      <c r="EN40" s="147"/>
      <c r="EO40" s="147"/>
      <c r="EP40" s="147"/>
      <c r="EQ40" s="147"/>
      <c r="ER40" s="147"/>
      <c r="ES40" s="147"/>
      <c r="ET40" s="147"/>
      <c r="EU40" s="147"/>
      <c r="EV40" s="147"/>
      <c r="EW40" s="147"/>
      <c r="EX40" s="147"/>
      <c r="EY40" s="147"/>
      <c r="EZ40" s="147"/>
      <c r="FA40" s="147"/>
      <c r="FB40" s="147"/>
      <c r="FC40" s="147"/>
      <c r="FD40" s="147"/>
      <c r="FE40" s="147"/>
      <c r="FF40" s="147"/>
      <c r="FG40" s="147"/>
      <c r="FH40" s="147"/>
      <c r="FI40" s="147"/>
      <c r="FJ40" s="147"/>
      <c r="FK40" s="147"/>
      <c r="FL40" s="147"/>
      <c r="FM40" s="147"/>
      <c r="FN40" s="147"/>
      <c r="FO40" s="147"/>
      <c r="FP40" s="147"/>
      <c r="FQ40" s="147"/>
      <c r="FR40" s="147"/>
      <c r="FS40" s="147"/>
      <c r="FT40" s="147"/>
      <c r="FU40" s="147"/>
      <c r="FV40" s="147"/>
      <c r="FW40" s="147"/>
      <c r="FX40" s="147"/>
      <c r="FY40" s="147"/>
      <c r="FZ40" s="147"/>
      <c r="GA40" s="147"/>
      <c r="GB40" s="147"/>
      <c r="GC40" s="147"/>
      <c r="GD40" s="147"/>
      <c r="GE40" s="147"/>
      <c r="GF40" s="147"/>
      <c r="GG40" s="147"/>
      <c r="GH40" s="147"/>
      <c r="GI40" s="147"/>
      <c r="GJ40" s="147"/>
      <c r="GK40" s="147"/>
      <c r="GL40" s="147"/>
      <c r="GM40" s="147"/>
      <c r="GN40" s="147"/>
      <c r="GO40" s="147"/>
      <c r="GP40" s="147"/>
      <c r="GQ40" s="147"/>
      <c r="GR40" s="147"/>
      <c r="GS40" s="147"/>
      <c r="GT40" s="147"/>
      <c r="GU40" s="147"/>
      <c r="GV40" s="147"/>
      <c r="GW40" s="147"/>
      <c r="GX40" s="147"/>
      <c r="GY40" s="147"/>
      <c r="GZ40" s="147"/>
      <c r="HA40" s="147"/>
      <c r="HB40" s="147"/>
      <c r="HC40" s="147"/>
      <c r="HD40" s="147"/>
      <c r="HE40" s="147"/>
      <c r="HF40" s="147"/>
      <c r="HG40" s="147"/>
      <c r="HH40" s="147"/>
      <c r="HI40" s="147"/>
      <c r="HJ40" s="147"/>
      <c r="HK40" s="147"/>
      <c r="HL40" s="147"/>
    </row>
    <row r="41" spans="1:220" s="100" customFormat="1" ht="13.5" customHeight="1">
      <c r="A41" s="39" t="s">
        <v>204</v>
      </c>
      <c r="B41" s="115" t="s">
        <v>218</v>
      </c>
      <c r="C41" s="103"/>
      <c r="D41" s="103"/>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147"/>
      <c r="DJ41" s="147"/>
      <c r="DK41" s="147"/>
      <c r="DL41" s="147"/>
      <c r="DM41" s="147"/>
      <c r="DN41" s="147"/>
      <c r="DO41" s="147"/>
      <c r="DP41" s="147"/>
      <c r="DQ41" s="147"/>
      <c r="DR41" s="147"/>
      <c r="DS41" s="147"/>
      <c r="DT41" s="147"/>
      <c r="DU41" s="147"/>
      <c r="DV41" s="147"/>
      <c r="DW41" s="147"/>
      <c r="DX41" s="147"/>
      <c r="DY41" s="147"/>
      <c r="DZ41" s="147"/>
      <c r="EA41" s="147"/>
      <c r="EB41" s="147"/>
      <c r="EC41" s="147"/>
      <c r="ED41" s="147"/>
      <c r="EE41" s="147"/>
      <c r="EF41" s="147"/>
      <c r="EG41" s="147"/>
      <c r="EH41" s="147"/>
      <c r="EI41" s="147"/>
      <c r="EJ41" s="147"/>
      <c r="EK41" s="147"/>
      <c r="EL41" s="147"/>
      <c r="EM41" s="147"/>
      <c r="EN41" s="147"/>
      <c r="EO41" s="147"/>
      <c r="EP41" s="147"/>
      <c r="EQ41" s="147"/>
      <c r="ER41" s="147"/>
      <c r="ES41" s="147"/>
      <c r="ET41" s="147"/>
      <c r="EU41" s="147"/>
      <c r="EV41" s="147"/>
      <c r="EW41" s="147"/>
      <c r="EX41" s="147"/>
      <c r="EY41" s="147"/>
      <c r="EZ41" s="147"/>
      <c r="FA41" s="147"/>
      <c r="FB41" s="147"/>
      <c r="FC41" s="147"/>
      <c r="FD41" s="147"/>
      <c r="FE41" s="147"/>
      <c r="FF41" s="147"/>
      <c r="FG41" s="147"/>
      <c r="FH41" s="147"/>
      <c r="FI41" s="147"/>
      <c r="FJ41" s="147"/>
      <c r="FK41" s="147"/>
      <c r="FL41" s="147"/>
      <c r="FM41" s="147"/>
      <c r="FN41" s="147"/>
      <c r="FO41" s="147"/>
      <c r="FP41" s="147"/>
      <c r="FQ41" s="147"/>
      <c r="FR41" s="147"/>
      <c r="FS41" s="147"/>
      <c r="FT41" s="147"/>
      <c r="FU41" s="147"/>
      <c r="FV41" s="147"/>
      <c r="FW41" s="147"/>
      <c r="FX41" s="147"/>
      <c r="FY41" s="147"/>
      <c r="FZ41" s="147"/>
      <c r="GA41" s="147"/>
      <c r="GB41" s="147"/>
      <c r="GC41" s="147"/>
      <c r="GD41" s="147"/>
      <c r="GE41" s="147"/>
      <c r="GF41" s="147"/>
      <c r="GG41" s="147"/>
      <c r="GH41" s="147"/>
      <c r="GI41" s="147"/>
      <c r="GJ41" s="147"/>
      <c r="GK41" s="147"/>
      <c r="GL41" s="147"/>
      <c r="GM41" s="147"/>
      <c r="GN41" s="147"/>
      <c r="GO41" s="147"/>
      <c r="GP41" s="147"/>
      <c r="GQ41" s="147"/>
      <c r="GR41" s="147"/>
      <c r="GS41" s="147"/>
      <c r="GT41" s="147"/>
      <c r="GU41" s="147"/>
      <c r="GV41" s="147"/>
      <c r="GW41" s="147"/>
      <c r="GX41" s="147"/>
      <c r="GY41" s="147"/>
      <c r="GZ41" s="147"/>
      <c r="HA41" s="147"/>
      <c r="HB41" s="147"/>
      <c r="HC41" s="147"/>
      <c r="HD41" s="147"/>
      <c r="HE41" s="147"/>
      <c r="HF41" s="147"/>
      <c r="HG41" s="147"/>
      <c r="HH41" s="147"/>
      <c r="HI41" s="147"/>
      <c r="HJ41" s="147"/>
      <c r="HK41" s="147"/>
      <c r="HL41" s="147"/>
    </row>
    <row r="42" spans="1:220" s="100" customFormat="1" ht="13.5" customHeight="1">
      <c r="A42" s="39" t="s">
        <v>205</v>
      </c>
      <c r="B42" s="139" t="s">
        <v>192</v>
      </c>
      <c r="C42" s="103">
        <f>-5313276.64-447006.48-500000</f>
        <v>-6260283.1199999992</v>
      </c>
      <c r="D42" s="103">
        <v>-164663.35999999999</v>
      </c>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c r="EF42" s="147"/>
      <c r="EG42" s="147"/>
      <c r="EH42" s="147"/>
      <c r="EI42" s="147"/>
      <c r="EJ42" s="147"/>
      <c r="EK42" s="147"/>
      <c r="EL42" s="147"/>
      <c r="EM42" s="147"/>
      <c r="EN42" s="147"/>
      <c r="EO42" s="147"/>
      <c r="EP42" s="147"/>
      <c r="EQ42" s="147"/>
      <c r="ER42" s="147"/>
      <c r="ES42" s="147"/>
      <c r="ET42" s="147"/>
      <c r="EU42" s="147"/>
      <c r="EV42" s="147"/>
      <c r="EW42" s="147"/>
      <c r="EX42" s="147"/>
      <c r="EY42" s="147"/>
      <c r="EZ42" s="147"/>
      <c r="FA42" s="147"/>
      <c r="FB42" s="147"/>
      <c r="FC42" s="147"/>
      <c r="FD42" s="147"/>
      <c r="FE42" s="147"/>
      <c r="FF42" s="147"/>
      <c r="FG42" s="147"/>
      <c r="FH42" s="147"/>
      <c r="FI42" s="147"/>
      <c r="FJ42" s="147"/>
      <c r="FK42" s="147"/>
      <c r="FL42" s="147"/>
      <c r="FM42" s="147"/>
      <c r="FN42" s="147"/>
      <c r="FO42" s="147"/>
      <c r="FP42" s="147"/>
      <c r="FQ42" s="147"/>
      <c r="FR42" s="147"/>
      <c r="FS42" s="147"/>
      <c r="FT42" s="147"/>
      <c r="FU42" s="147"/>
      <c r="FV42" s="147"/>
      <c r="FW42" s="147"/>
      <c r="FX42" s="147"/>
      <c r="FY42" s="147"/>
      <c r="FZ42" s="147"/>
      <c r="GA42" s="147"/>
      <c r="GB42" s="147"/>
      <c r="GC42" s="147"/>
      <c r="GD42" s="147"/>
      <c r="GE42" s="147"/>
      <c r="GF42" s="147"/>
      <c r="GG42" s="147"/>
      <c r="GH42" s="147"/>
      <c r="GI42" s="147"/>
      <c r="GJ42" s="147"/>
      <c r="GK42" s="147"/>
      <c r="GL42" s="147"/>
      <c r="GM42" s="147"/>
      <c r="GN42" s="147"/>
      <c r="GO42" s="147"/>
      <c r="GP42" s="147"/>
      <c r="GQ42" s="147"/>
      <c r="GR42" s="147"/>
      <c r="GS42" s="147"/>
      <c r="GT42" s="147"/>
      <c r="GU42" s="147"/>
      <c r="GV42" s="147"/>
      <c r="GW42" s="147"/>
      <c r="GX42" s="147"/>
      <c r="GY42" s="147"/>
      <c r="GZ42" s="147"/>
      <c r="HA42" s="147"/>
      <c r="HB42" s="147"/>
      <c r="HC42" s="147"/>
      <c r="HD42" s="147"/>
      <c r="HE42" s="147"/>
      <c r="HF42" s="147"/>
      <c r="HG42" s="147"/>
      <c r="HH42" s="147"/>
      <c r="HI42" s="147"/>
      <c r="HJ42" s="147"/>
      <c r="HK42" s="147"/>
      <c r="HL42" s="147"/>
    </row>
    <row r="43" spans="1:220" s="100" customFormat="1" ht="23.25" customHeight="1">
      <c r="A43" s="37">
        <v>2.2999999999999998</v>
      </c>
      <c r="B43" s="38" t="s">
        <v>164</v>
      </c>
      <c r="C43" s="132">
        <f>+C33+C38</f>
        <v>11186723.360000001</v>
      </c>
      <c r="D43" s="132">
        <f>+D33+D38</f>
        <v>13448613.640000001</v>
      </c>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c r="DQ43" s="147"/>
      <c r="DR43" s="147"/>
      <c r="DS43" s="147"/>
      <c r="DT43" s="147"/>
      <c r="DU43" s="147"/>
      <c r="DV43" s="147"/>
      <c r="DW43" s="147"/>
      <c r="DX43" s="147"/>
      <c r="DY43" s="147"/>
      <c r="DZ43" s="147"/>
      <c r="EA43" s="147"/>
      <c r="EB43" s="147"/>
      <c r="EC43" s="147"/>
      <c r="ED43" s="147"/>
      <c r="EE43" s="147"/>
      <c r="EF43" s="147"/>
      <c r="EG43" s="147"/>
      <c r="EH43" s="147"/>
      <c r="EI43" s="147"/>
      <c r="EJ43" s="147"/>
      <c r="EK43" s="147"/>
      <c r="EL43" s="147"/>
      <c r="EM43" s="147"/>
      <c r="EN43" s="147"/>
      <c r="EO43" s="147"/>
      <c r="EP43" s="147"/>
      <c r="EQ43" s="147"/>
      <c r="ER43" s="147"/>
      <c r="ES43" s="147"/>
      <c r="ET43" s="147"/>
      <c r="EU43" s="147"/>
      <c r="EV43" s="147"/>
      <c r="EW43" s="147"/>
      <c r="EX43" s="147"/>
      <c r="EY43" s="147"/>
      <c r="EZ43" s="147"/>
      <c r="FA43" s="147"/>
      <c r="FB43" s="147"/>
      <c r="FC43" s="147"/>
      <c r="FD43" s="147"/>
      <c r="FE43" s="147"/>
      <c r="FF43" s="147"/>
      <c r="FG43" s="147"/>
      <c r="FH43" s="147"/>
      <c r="FI43" s="147"/>
      <c r="FJ43" s="147"/>
      <c r="FK43" s="147"/>
      <c r="FL43" s="147"/>
      <c r="FM43" s="147"/>
      <c r="FN43" s="147"/>
      <c r="FO43" s="147"/>
      <c r="FP43" s="147"/>
      <c r="FQ43" s="147"/>
      <c r="FR43" s="147"/>
      <c r="FS43" s="147"/>
      <c r="FT43" s="147"/>
      <c r="FU43" s="147"/>
      <c r="FV43" s="147"/>
      <c r="FW43" s="147"/>
      <c r="FX43" s="147"/>
      <c r="FY43" s="147"/>
      <c r="FZ43" s="147"/>
      <c r="GA43" s="147"/>
      <c r="GB43" s="147"/>
      <c r="GC43" s="147"/>
      <c r="GD43" s="147"/>
      <c r="GE43" s="147"/>
      <c r="GF43" s="147"/>
      <c r="GG43" s="147"/>
      <c r="GH43" s="147"/>
      <c r="GI43" s="147"/>
      <c r="GJ43" s="147"/>
      <c r="GK43" s="147"/>
      <c r="GL43" s="147"/>
      <c r="GM43" s="147"/>
      <c r="GN43" s="147"/>
      <c r="GO43" s="147"/>
      <c r="GP43" s="147"/>
      <c r="GQ43" s="147"/>
      <c r="GR43" s="147"/>
      <c r="GS43" s="147"/>
      <c r="GT43" s="147"/>
      <c r="GU43" s="147"/>
      <c r="GV43" s="147"/>
      <c r="GW43" s="147"/>
      <c r="GX43" s="147"/>
      <c r="GY43" s="147"/>
      <c r="GZ43" s="147"/>
      <c r="HA43" s="147"/>
      <c r="HB43" s="147"/>
      <c r="HC43" s="147"/>
      <c r="HD43" s="147"/>
      <c r="HE43" s="147"/>
      <c r="HF43" s="147"/>
      <c r="HG43" s="147"/>
      <c r="HH43" s="147"/>
      <c r="HI43" s="147"/>
      <c r="HJ43" s="147"/>
      <c r="HK43" s="147"/>
      <c r="HL43" s="147"/>
    </row>
    <row r="44" spans="1:220" s="100" customFormat="1" ht="23.25" customHeight="1">
      <c r="A44" s="37">
        <v>3</v>
      </c>
      <c r="B44" s="38" t="s">
        <v>228</v>
      </c>
      <c r="C44" s="131"/>
      <c r="D44" s="10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7"/>
      <c r="FG44" s="147"/>
      <c r="FH44" s="147"/>
      <c r="FI44" s="147"/>
      <c r="FJ44" s="147"/>
      <c r="FK44" s="147"/>
      <c r="FL44" s="147"/>
      <c r="FM44" s="147"/>
      <c r="FN44" s="147"/>
      <c r="FO44" s="147"/>
      <c r="FP44" s="147"/>
      <c r="FQ44" s="147"/>
      <c r="FR44" s="147"/>
      <c r="FS44" s="147"/>
      <c r="FT44" s="147"/>
      <c r="FU44" s="147"/>
      <c r="FV44" s="147"/>
      <c r="FW44" s="147"/>
      <c r="FX44" s="147"/>
      <c r="FY44" s="147"/>
      <c r="FZ44" s="147"/>
      <c r="GA44" s="147"/>
      <c r="GB44" s="147"/>
      <c r="GC44" s="147"/>
      <c r="GD44" s="147"/>
      <c r="GE44" s="147"/>
      <c r="GF44" s="147"/>
      <c r="GG44" s="147"/>
      <c r="GH44" s="147"/>
      <c r="GI44" s="147"/>
      <c r="GJ44" s="147"/>
      <c r="GK44" s="147"/>
      <c r="GL44" s="147"/>
      <c r="GM44" s="147"/>
      <c r="GN44" s="147"/>
      <c r="GO44" s="147"/>
      <c r="GP44" s="147"/>
      <c r="GQ44" s="147"/>
      <c r="GR44" s="147"/>
      <c r="GS44" s="147"/>
      <c r="GT44" s="147"/>
      <c r="GU44" s="147"/>
      <c r="GV44" s="147"/>
      <c r="GW44" s="147"/>
      <c r="GX44" s="147"/>
      <c r="GY44" s="147"/>
      <c r="GZ44" s="147"/>
      <c r="HA44" s="147"/>
      <c r="HB44" s="147"/>
      <c r="HC44" s="147"/>
      <c r="HD44" s="147"/>
      <c r="HE44" s="147"/>
      <c r="HF44" s="147"/>
      <c r="HG44" s="147"/>
      <c r="HH44" s="147"/>
      <c r="HI44" s="147"/>
      <c r="HJ44" s="147"/>
      <c r="HK44" s="147"/>
      <c r="HL44" s="147"/>
    </row>
    <row r="45" spans="1:220" s="100" customFormat="1" ht="13.5" customHeight="1">
      <c r="A45" s="37">
        <v>3.1</v>
      </c>
      <c r="B45" s="124" t="s">
        <v>162</v>
      </c>
      <c r="C45" s="131">
        <f>SUM(C46:C49)</f>
        <v>1007670444.3100001</v>
      </c>
      <c r="D45" s="131">
        <f>SUM(D46:D49)</f>
        <v>304645905.5</v>
      </c>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c r="FF45" s="147"/>
      <c r="FG45" s="147"/>
      <c r="FH45" s="147"/>
      <c r="FI45" s="147"/>
      <c r="FJ45" s="147"/>
      <c r="FK45" s="147"/>
      <c r="FL45" s="147"/>
      <c r="FM45" s="147"/>
      <c r="FN45" s="147"/>
      <c r="FO45" s="147"/>
      <c r="FP45" s="147"/>
      <c r="FQ45" s="147"/>
      <c r="FR45" s="147"/>
      <c r="FS45" s="147"/>
      <c r="FT45" s="147"/>
      <c r="FU45" s="147"/>
      <c r="FV45" s="147"/>
      <c r="FW45" s="147"/>
      <c r="FX45" s="147"/>
      <c r="FY45" s="147"/>
      <c r="FZ45" s="147"/>
      <c r="GA45" s="147"/>
      <c r="GB45" s="147"/>
      <c r="GC45" s="147"/>
      <c r="GD45" s="147"/>
      <c r="GE45" s="147"/>
      <c r="GF45" s="147"/>
      <c r="GG45" s="147"/>
      <c r="GH45" s="147"/>
      <c r="GI45" s="147"/>
      <c r="GJ45" s="147"/>
      <c r="GK45" s="147"/>
      <c r="GL45" s="147"/>
      <c r="GM45" s="147"/>
      <c r="GN45" s="147"/>
      <c r="GO45" s="147"/>
      <c r="GP45" s="147"/>
      <c r="GQ45" s="147"/>
      <c r="GR45" s="147"/>
      <c r="GS45" s="147"/>
      <c r="GT45" s="147"/>
      <c r="GU45" s="147"/>
      <c r="GV45" s="147"/>
      <c r="GW45" s="147"/>
      <c r="GX45" s="147"/>
      <c r="GY45" s="147"/>
      <c r="GZ45" s="147"/>
      <c r="HA45" s="147"/>
      <c r="HB45" s="147"/>
      <c r="HC45" s="147"/>
      <c r="HD45" s="147"/>
      <c r="HE45" s="147"/>
      <c r="HF45" s="147"/>
      <c r="HG45" s="147"/>
      <c r="HH45" s="147"/>
      <c r="HI45" s="147"/>
      <c r="HJ45" s="147"/>
      <c r="HK45" s="147"/>
      <c r="HL45" s="147"/>
    </row>
    <row r="46" spans="1:220" s="100" customFormat="1" ht="13.5" customHeight="1">
      <c r="A46" s="39" t="s">
        <v>206</v>
      </c>
      <c r="B46" s="115" t="s">
        <v>193</v>
      </c>
      <c r="C46" s="103">
        <f>213253180.84+794417263.47</f>
        <v>1007670444.3100001</v>
      </c>
      <c r="D46" s="103">
        <v>304645905.5</v>
      </c>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c r="ES46" s="147"/>
      <c r="ET46" s="147"/>
      <c r="EU46" s="147"/>
      <c r="EV46" s="147"/>
      <c r="EW46" s="147"/>
      <c r="EX46" s="147"/>
      <c r="EY46" s="147"/>
      <c r="EZ46" s="147"/>
      <c r="FA46" s="147"/>
      <c r="FB46" s="147"/>
      <c r="FC46" s="147"/>
      <c r="FD46" s="147"/>
      <c r="FE46" s="147"/>
      <c r="FF46" s="147"/>
      <c r="FG46" s="147"/>
      <c r="FH46" s="147"/>
      <c r="FI46" s="147"/>
      <c r="FJ46" s="147"/>
      <c r="FK46" s="147"/>
      <c r="FL46" s="147"/>
      <c r="FM46" s="147"/>
      <c r="FN46" s="147"/>
      <c r="FO46" s="147"/>
      <c r="FP46" s="147"/>
      <c r="FQ46" s="147"/>
      <c r="FR46" s="147"/>
      <c r="FS46" s="147"/>
      <c r="FT46" s="147"/>
      <c r="FU46" s="147"/>
      <c r="FV46" s="147"/>
      <c r="FW46" s="147"/>
      <c r="FX46" s="147"/>
      <c r="FY46" s="147"/>
      <c r="FZ46" s="147"/>
      <c r="GA46" s="147"/>
      <c r="GB46" s="147"/>
      <c r="GC46" s="147"/>
      <c r="GD46" s="147"/>
      <c r="GE46" s="147"/>
      <c r="GF46" s="147"/>
      <c r="GG46" s="147"/>
      <c r="GH46" s="147"/>
      <c r="GI46" s="147"/>
      <c r="GJ46" s="147"/>
      <c r="GK46" s="147"/>
      <c r="GL46" s="147"/>
      <c r="GM46" s="147"/>
      <c r="GN46" s="147"/>
      <c r="GO46" s="147"/>
      <c r="GP46" s="147"/>
      <c r="GQ46" s="147"/>
      <c r="GR46" s="147"/>
      <c r="GS46" s="147"/>
      <c r="GT46" s="147"/>
      <c r="GU46" s="147"/>
      <c r="GV46" s="147"/>
      <c r="GW46" s="147"/>
      <c r="GX46" s="147"/>
      <c r="GY46" s="147"/>
      <c r="GZ46" s="147"/>
      <c r="HA46" s="147"/>
      <c r="HB46" s="147"/>
      <c r="HC46" s="147"/>
      <c r="HD46" s="147"/>
      <c r="HE46" s="147"/>
      <c r="HF46" s="147"/>
      <c r="HG46" s="147"/>
      <c r="HH46" s="147"/>
      <c r="HI46" s="147"/>
      <c r="HJ46" s="147"/>
      <c r="HK46" s="147"/>
      <c r="HL46" s="147"/>
    </row>
    <row r="47" spans="1:220" s="100" customFormat="1" ht="23.25" customHeight="1">
      <c r="A47" s="39" t="s">
        <v>207</v>
      </c>
      <c r="B47" s="39" t="s">
        <v>179</v>
      </c>
      <c r="C47" s="103"/>
      <c r="D47" s="103"/>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7"/>
      <c r="EG47" s="147"/>
      <c r="EH47" s="147"/>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c r="FT47" s="147"/>
      <c r="FU47" s="147"/>
      <c r="FV47" s="147"/>
      <c r="FW47" s="147"/>
      <c r="FX47" s="147"/>
      <c r="FY47" s="147"/>
      <c r="FZ47" s="147"/>
      <c r="GA47" s="147"/>
      <c r="GB47" s="147"/>
      <c r="GC47" s="147"/>
      <c r="GD47" s="147"/>
      <c r="GE47" s="147"/>
      <c r="GF47" s="147"/>
      <c r="GG47" s="147"/>
      <c r="GH47" s="147"/>
      <c r="GI47" s="147"/>
      <c r="GJ47" s="147"/>
      <c r="GK47" s="147"/>
      <c r="GL47" s="147"/>
      <c r="GM47" s="147"/>
      <c r="GN47" s="147"/>
      <c r="GO47" s="147"/>
      <c r="GP47" s="147"/>
      <c r="GQ47" s="147"/>
      <c r="GR47" s="147"/>
      <c r="GS47" s="147"/>
      <c r="GT47" s="147"/>
      <c r="GU47" s="147"/>
      <c r="GV47" s="147"/>
      <c r="GW47" s="147"/>
      <c r="GX47" s="147"/>
      <c r="GY47" s="147"/>
      <c r="GZ47" s="147"/>
      <c r="HA47" s="147"/>
      <c r="HB47" s="147"/>
      <c r="HC47" s="147"/>
      <c r="HD47" s="147"/>
      <c r="HE47" s="147"/>
      <c r="HF47" s="147"/>
      <c r="HG47" s="147"/>
      <c r="HH47" s="147"/>
      <c r="HI47" s="147"/>
      <c r="HJ47" s="147"/>
      <c r="HK47" s="147"/>
      <c r="HL47" s="147"/>
    </row>
    <row r="48" spans="1:220" s="100" customFormat="1" ht="13.5" customHeight="1">
      <c r="A48" s="39" t="s">
        <v>208</v>
      </c>
      <c r="B48" s="115" t="s">
        <v>220</v>
      </c>
      <c r="C48" s="103"/>
      <c r="D48" s="103"/>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147"/>
      <c r="ET48" s="147"/>
      <c r="EU48" s="147"/>
      <c r="EV48" s="147"/>
      <c r="EW48" s="147"/>
      <c r="EX48" s="147"/>
      <c r="EY48" s="147"/>
      <c r="EZ48" s="147"/>
      <c r="FA48" s="147"/>
      <c r="FB48" s="147"/>
      <c r="FC48" s="147"/>
      <c r="FD48" s="147"/>
      <c r="FE48" s="147"/>
      <c r="FF48" s="147"/>
      <c r="FG48" s="147"/>
      <c r="FH48" s="147"/>
      <c r="FI48" s="147"/>
      <c r="FJ48" s="147"/>
      <c r="FK48" s="147"/>
      <c r="FL48" s="147"/>
      <c r="FM48" s="147"/>
      <c r="FN48" s="147"/>
      <c r="FO48" s="147"/>
      <c r="FP48" s="147"/>
      <c r="FQ48" s="147"/>
      <c r="FR48" s="147"/>
      <c r="FS48" s="147"/>
      <c r="FT48" s="147"/>
      <c r="FU48" s="147"/>
      <c r="FV48" s="147"/>
      <c r="FW48" s="147"/>
      <c r="FX48" s="147"/>
      <c r="FY48" s="147"/>
      <c r="FZ48" s="147"/>
      <c r="GA48" s="147"/>
      <c r="GB48" s="147"/>
      <c r="GC48" s="147"/>
      <c r="GD48" s="147"/>
      <c r="GE48" s="147"/>
      <c r="GF48" s="147"/>
      <c r="GG48" s="147"/>
      <c r="GH48" s="147"/>
      <c r="GI48" s="147"/>
      <c r="GJ48" s="147"/>
      <c r="GK48" s="147"/>
      <c r="GL48" s="147"/>
      <c r="GM48" s="147"/>
      <c r="GN48" s="147"/>
      <c r="GO48" s="147"/>
      <c r="GP48" s="147"/>
      <c r="GQ48" s="147"/>
      <c r="GR48" s="147"/>
      <c r="GS48" s="147"/>
      <c r="GT48" s="147"/>
      <c r="GU48" s="147"/>
      <c r="GV48" s="147"/>
      <c r="GW48" s="147"/>
      <c r="GX48" s="147"/>
      <c r="GY48" s="147"/>
      <c r="GZ48" s="147"/>
      <c r="HA48" s="147"/>
      <c r="HB48" s="147"/>
      <c r="HC48" s="147"/>
      <c r="HD48" s="147"/>
      <c r="HE48" s="147"/>
      <c r="HF48" s="147"/>
      <c r="HG48" s="147"/>
      <c r="HH48" s="147"/>
      <c r="HI48" s="147"/>
      <c r="HJ48" s="147"/>
      <c r="HK48" s="147"/>
      <c r="HL48" s="147"/>
    </row>
    <row r="49" spans="1:220" s="100" customFormat="1" ht="13.5" customHeight="1">
      <c r="A49" s="39" t="s">
        <v>209</v>
      </c>
      <c r="B49" s="115" t="s">
        <v>196</v>
      </c>
      <c r="C49" s="103"/>
      <c r="D49" s="103"/>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7"/>
      <c r="EQ49" s="147"/>
      <c r="ER49" s="147"/>
      <c r="ES49" s="147"/>
      <c r="ET49" s="147"/>
      <c r="EU49" s="147"/>
      <c r="EV49" s="147"/>
      <c r="EW49" s="147"/>
      <c r="EX49" s="147"/>
      <c r="EY49" s="147"/>
      <c r="EZ49" s="147"/>
      <c r="FA49" s="147"/>
      <c r="FB49" s="147"/>
      <c r="FC49" s="147"/>
      <c r="FD49" s="147"/>
      <c r="FE49" s="147"/>
      <c r="FF49" s="147"/>
      <c r="FG49" s="147"/>
      <c r="FH49" s="147"/>
      <c r="FI49" s="147"/>
      <c r="FJ49" s="147"/>
      <c r="FK49" s="147"/>
      <c r="FL49" s="147"/>
      <c r="FM49" s="147"/>
      <c r="FN49" s="147"/>
      <c r="FO49" s="147"/>
      <c r="FP49" s="147"/>
      <c r="FQ49" s="147"/>
      <c r="FR49" s="147"/>
      <c r="FS49" s="147"/>
      <c r="FT49" s="147"/>
      <c r="FU49" s="147"/>
      <c r="FV49" s="147"/>
      <c r="FW49" s="147"/>
      <c r="FX49" s="147"/>
      <c r="FY49" s="147"/>
      <c r="FZ49" s="147"/>
      <c r="GA49" s="147"/>
      <c r="GB49" s="147"/>
      <c r="GC49" s="147"/>
      <c r="GD49" s="147"/>
      <c r="GE49" s="147"/>
      <c r="GF49" s="147"/>
      <c r="GG49" s="147"/>
      <c r="GH49" s="147"/>
      <c r="GI49" s="147"/>
      <c r="GJ49" s="147"/>
      <c r="GK49" s="147"/>
      <c r="GL49" s="147"/>
      <c r="GM49" s="147"/>
      <c r="GN49" s="147"/>
      <c r="GO49" s="147"/>
      <c r="GP49" s="147"/>
      <c r="GQ49" s="147"/>
      <c r="GR49" s="147"/>
      <c r="GS49" s="147"/>
      <c r="GT49" s="147"/>
      <c r="GU49" s="147"/>
      <c r="GV49" s="147"/>
      <c r="GW49" s="147"/>
      <c r="GX49" s="147"/>
      <c r="GY49" s="147"/>
      <c r="GZ49" s="147"/>
      <c r="HA49" s="147"/>
      <c r="HB49" s="147"/>
      <c r="HC49" s="147"/>
      <c r="HD49" s="147"/>
      <c r="HE49" s="147"/>
      <c r="HF49" s="147"/>
      <c r="HG49" s="147"/>
      <c r="HH49" s="147"/>
      <c r="HI49" s="147"/>
      <c r="HJ49" s="147"/>
      <c r="HK49" s="147"/>
      <c r="HL49" s="147"/>
    </row>
    <row r="50" spans="1:220" s="100" customFormat="1" ht="14.25" customHeight="1">
      <c r="A50" s="37">
        <v>3.2</v>
      </c>
      <c r="B50" s="124" t="s">
        <v>163</v>
      </c>
      <c r="C50" s="132">
        <f>SUM(C51:C55)</f>
        <v>-710851337.62</v>
      </c>
      <c r="D50" s="104">
        <f>+D51+D55</f>
        <v>-246404060.12</v>
      </c>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7"/>
      <c r="EQ50" s="147"/>
      <c r="ER50" s="147"/>
      <c r="ES50" s="147"/>
      <c r="ET50" s="147"/>
      <c r="EU50" s="147"/>
      <c r="EV50" s="147"/>
      <c r="EW50" s="147"/>
      <c r="EX50" s="147"/>
      <c r="EY50" s="147"/>
      <c r="EZ50" s="147"/>
      <c r="FA50" s="147"/>
      <c r="FB50" s="147"/>
      <c r="FC50" s="147"/>
      <c r="FD50" s="147"/>
      <c r="FE50" s="147"/>
      <c r="FF50" s="147"/>
      <c r="FG50" s="147"/>
      <c r="FH50" s="147"/>
      <c r="FI50" s="147"/>
      <c r="FJ50" s="147"/>
      <c r="FK50" s="147"/>
      <c r="FL50" s="147"/>
      <c r="FM50" s="147"/>
      <c r="FN50" s="147"/>
      <c r="FO50" s="147"/>
      <c r="FP50" s="147"/>
      <c r="FQ50" s="147"/>
      <c r="FR50" s="147"/>
      <c r="FS50" s="147"/>
      <c r="FT50" s="147"/>
      <c r="FU50" s="147"/>
      <c r="FV50" s="147"/>
      <c r="FW50" s="147"/>
      <c r="FX50" s="147"/>
      <c r="FY50" s="147"/>
      <c r="FZ50" s="147"/>
      <c r="GA50" s="147"/>
      <c r="GB50" s="147"/>
      <c r="GC50" s="147"/>
      <c r="GD50" s="147"/>
      <c r="GE50" s="147"/>
      <c r="GF50" s="147"/>
      <c r="GG50" s="147"/>
      <c r="GH50" s="147"/>
      <c r="GI50" s="147"/>
      <c r="GJ50" s="147"/>
      <c r="GK50" s="147"/>
      <c r="GL50" s="147"/>
      <c r="GM50" s="147"/>
      <c r="GN50" s="147"/>
      <c r="GO50" s="147"/>
      <c r="GP50" s="147"/>
      <c r="GQ50" s="147"/>
      <c r="GR50" s="147"/>
      <c r="GS50" s="147"/>
      <c r="GT50" s="147"/>
      <c r="GU50" s="147"/>
      <c r="GV50" s="147"/>
      <c r="GW50" s="147"/>
      <c r="GX50" s="147"/>
      <c r="GY50" s="147"/>
      <c r="GZ50" s="147"/>
      <c r="HA50" s="147"/>
      <c r="HB50" s="147"/>
      <c r="HC50" s="147"/>
      <c r="HD50" s="147"/>
      <c r="HE50" s="147"/>
      <c r="HF50" s="147"/>
      <c r="HG50" s="147"/>
      <c r="HH50" s="147"/>
      <c r="HI50" s="147"/>
      <c r="HJ50" s="147"/>
      <c r="HK50" s="147"/>
      <c r="HL50" s="147"/>
    </row>
    <row r="51" spans="1:220" s="100" customFormat="1" ht="13.5" customHeight="1">
      <c r="A51" s="39" t="s">
        <v>210</v>
      </c>
      <c r="B51" s="115" t="s">
        <v>221</v>
      </c>
      <c r="C51" s="182">
        <v>-710851337.62</v>
      </c>
      <c r="D51" s="182">
        <v>-246404060.12</v>
      </c>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7"/>
      <c r="EO51" s="147"/>
      <c r="EP51" s="147"/>
      <c r="EQ51" s="147"/>
      <c r="ER51" s="147"/>
      <c r="ES51" s="147"/>
      <c r="ET51" s="147"/>
      <c r="EU51" s="147"/>
      <c r="EV51" s="147"/>
      <c r="EW51" s="147"/>
      <c r="EX51" s="147"/>
      <c r="EY51" s="147"/>
      <c r="EZ51" s="147"/>
      <c r="FA51" s="147"/>
      <c r="FB51" s="147"/>
      <c r="FC51" s="147"/>
      <c r="FD51" s="147"/>
      <c r="FE51" s="147"/>
      <c r="FF51" s="147"/>
      <c r="FG51" s="147"/>
      <c r="FH51" s="147"/>
      <c r="FI51" s="147"/>
      <c r="FJ51" s="147"/>
      <c r="FK51" s="147"/>
      <c r="FL51" s="147"/>
      <c r="FM51" s="147"/>
      <c r="FN51" s="147"/>
      <c r="FO51" s="147"/>
      <c r="FP51" s="147"/>
      <c r="FQ51" s="147"/>
      <c r="FR51" s="147"/>
      <c r="FS51" s="147"/>
      <c r="FT51" s="147"/>
      <c r="FU51" s="147"/>
      <c r="FV51" s="147"/>
      <c r="FW51" s="147"/>
      <c r="FX51" s="147"/>
      <c r="FY51" s="147"/>
      <c r="FZ51" s="147"/>
      <c r="GA51" s="147"/>
      <c r="GB51" s="147"/>
      <c r="GC51" s="147"/>
      <c r="GD51" s="147"/>
      <c r="GE51" s="147"/>
      <c r="GF51" s="147"/>
      <c r="GG51" s="147"/>
      <c r="GH51" s="147"/>
      <c r="GI51" s="147"/>
      <c r="GJ51" s="147"/>
      <c r="GK51" s="147"/>
      <c r="GL51" s="147"/>
      <c r="GM51" s="147"/>
      <c r="GN51" s="147"/>
      <c r="GO51" s="147"/>
      <c r="GP51" s="147"/>
      <c r="GQ51" s="147"/>
      <c r="GR51" s="147"/>
      <c r="GS51" s="147"/>
      <c r="GT51" s="147"/>
      <c r="GU51" s="147"/>
      <c r="GV51" s="147"/>
      <c r="GW51" s="147"/>
      <c r="GX51" s="147"/>
      <c r="GY51" s="147"/>
      <c r="GZ51" s="147"/>
      <c r="HA51" s="147"/>
      <c r="HB51" s="147"/>
      <c r="HC51" s="147"/>
      <c r="HD51" s="147"/>
      <c r="HE51" s="147"/>
      <c r="HF51" s="147"/>
      <c r="HG51" s="147"/>
      <c r="HH51" s="147"/>
      <c r="HI51" s="147"/>
      <c r="HJ51" s="147"/>
      <c r="HK51" s="147"/>
      <c r="HL51" s="147"/>
    </row>
    <row r="52" spans="1:220" s="100" customFormat="1" ht="13.5" customHeight="1">
      <c r="A52" s="39" t="s">
        <v>211</v>
      </c>
      <c r="B52" s="115" t="s">
        <v>222</v>
      </c>
      <c r="C52" s="103"/>
      <c r="D52" s="103"/>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47"/>
      <c r="CL52" s="147"/>
      <c r="CM52" s="147"/>
      <c r="CN52" s="147"/>
      <c r="CO52" s="147"/>
      <c r="CP52" s="147"/>
      <c r="CQ52" s="147"/>
      <c r="CR52" s="147"/>
      <c r="CS52" s="147"/>
      <c r="CT52" s="147"/>
      <c r="CU52" s="147"/>
      <c r="CV52" s="147"/>
      <c r="CW52" s="147"/>
      <c r="CX52" s="147"/>
      <c r="CY52" s="147"/>
      <c r="CZ52" s="147"/>
      <c r="DA52" s="147"/>
      <c r="DB52" s="147"/>
      <c r="DC52" s="147"/>
      <c r="DD52" s="147"/>
      <c r="DE52" s="147"/>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47"/>
      <c r="EG52" s="147"/>
      <c r="EH52" s="147"/>
      <c r="EI52" s="147"/>
      <c r="EJ52" s="147"/>
      <c r="EK52" s="147"/>
      <c r="EL52" s="147"/>
      <c r="EM52" s="147"/>
      <c r="EN52" s="147"/>
      <c r="EO52" s="147"/>
      <c r="EP52" s="147"/>
      <c r="EQ52" s="147"/>
      <c r="ER52" s="147"/>
      <c r="ES52" s="147"/>
      <c r="ET52" s="147"/>
      <c r="EU52" s="147"/>
      <c r="EV52" s="147"/>
      <c r="EW52" s="147"/>
      <c r="EX52" s="147"/>
      <c r="EY52" s="147"/>
      <c r="EZ52" s="147"/>
      <c r="FA52" s="147"/>
      <c r="FB52" s="147"/>
      <c r="FC52" s="147"/>
      <c r="FD52" s="147"/>
      <c r="FE52" s="147"/>
      <c r="FF52" s="147"/>
      <c r="FG52" s="147"/>
      <c r="FH52" s="147"/>
      <c r="FI52" s="147"/>
      <c r="FJ52" s="147"/>
      <c r="FK52" s="147"/>
      <c r="FL52" s="147"/>
      <c r="FM52" s="147"/>
      <c r="FN52" s="147"/>
      <c r="FO52" s="147"/>
      <c r="FP52" s="147"/>
      <c r="FQ52" s="147"/>
      <c r="FR52" s="147"/>
      <c r="FS52" s="147"/>
      <c r="FT52" s="147"/>
      <c r="FU52" s="147"/>
      <c r="FV52" s="147"/>
      <c r="FW52" s="147"/>
      <c r="FX52" s="147"/>
      <c r="FY52" s="147"/>
      <c r="FZ52" s="147"/>
      <c r="GA52" s="147"/>
      <c r="GB52" s="147"/>
      <c r="GC52" s="147"/>
      <c r="GD52" s="147"/>
      <c r="GE52" s="147"/>
      <c r="GF52" s="147"/>
      <c r="GG52" s="147"/>
      <c r="GH52" s="147"/>
      <c r="GI52" s="147"/>
      <c r="GJ52" s="147"/>
      <c r="GK52" s="147"/>
      <c r="GL52" s="147"/>
      <c r="GM52" s="147"/>
      <c r="GN52" s="147"/>
      <c r="GO52" s="147"/>
      <c r="GP52" s="147"/>
      <c r="GQ52" s="147"/>
      <c r="GR52" s="147"/>
      <c r="GS52" s="147"/>
      <c r="GT52" s="147"/>
      <c r="GU52" s="147"/>
      <c r="GV52" s="147"/>
      <c r="GW52" s="147"/>
      <c r="GX52" s="147"/>
      <c r="GY52" s="147"/>
      <c r="GZ52" s="147"/>
      <c r="HA52" s="147"/>
      <c r="HB52" s="147"/>
      <c r="HC52" s="147"/>
      <c r="HD52" s="147"/>
      <c r="HE52" s="147"/>
      <c r="HF52" s="147"/>
      <c r="HG52" s="147"/>
      <c r="HH52" s="147"/>
      <c r="HI52" s="147"/>
      <c r="HJ52" s="147"/>
      <c r="HK52" s="147"/>
      <c r="HL52" s="147"/>
    </row>
    <row r="53" spans="1:220" s="100" customFormat="1" ht="13.5" customHeight="1">
      <c r="A53" s="39" t="s">
        <v>212</v>
      </c>
      <c r="B53" s="115" t="s">
        <v>223</v>
      </c>
      <c r="C53" s="103"/>
      <c r="D53" s="103"/>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c r="DN53" s="147"/>
      <c r="DO53" s="147"/>
      <c r="DP53" s="147"/>
      <c r="DQ53" s="147"/>
      <c r="DR53" s="147"/>
      <c r="DS53" s="147"/>
      <c r="DT53" s="147"/>
      <c r="DU53" s="147"/>
      <c r="DV53" s="147"/>
      <c r="DW53" s="147"/>
      <c r="DX53" s="147"/>
      <c r="DY53" s="147"/>
      <c r="DZ53" s="147"/>
      <c r="EA53" s="147"/>
      <c r="EB53" s="147"/>
      <c r="EC53" s="147"/>
      <c r="ED53" s="147"/>
      <c r="EE53" s="147"/>
      <c r="EF53" s="147"/>
      <c r="EG53" s="147"/>
      <c r="EH53" s="147"/>
      <c r="EI53" s="147"/>
      <c r="EJ53" s="147"/>
      <c r="EK53" s="147"/>
      <c r="EL53" s="147"/>
      <c r="EM53" s="147"/>
      <c r="EN53" s="147"/>
      <c r="EO53" s="147"/>
      <c r="EP53" s="147"/>
      <c r="EQ53" s="147"/>
      <c r="ER53" s="147"/>
      <c r="ES53" s="147"/>
      <c r="ET53" s="147"/>
      <c r="EU53" s="147"/>
      <c r="EV53" s="147"/>
      <c r="EW53" s="147"/>
      <c r="EX53" s="147"/>
      <c r="EY53" s="147"/>
      <c r="EZ53" s="147"/>
      <c r="FA53" s="147"/>
      <c r="FB53" s="147"/>
      <c r="FC53" s="147"/>
      <c r="FD53" s="147"/>
      <c r="FE53" s="147"/>
      <c r="FF53" s="147"/>
      <c r="FG53" s="147"/>
      <c r="FH53" s="147"/>
      <c r="FI53" s="147"/>
      <c r="FJ53" s="147"/>
      <c r="FK53" s="147"/>
      <c r="FL53" s="147"/>
      <c r="FM53" s="147"/>
      <c r="FN53" s="147"/>
      <c r="FO53" s="147"/>
      <c r="FP53" s="147"/>
      <c r="FQ53" s="147"/>
      <c r="FR53" s="147"/>
      <c r="FS53" s="147"/>
      <c r="FT53" s="147"/>
      <c r="FU53" s="147"/>
      <c r="FV53" s="147"/>
      <c r="FW53" s="147"/>
      <c r="FX53" s="147"/>
      <c r="FY53" s="147"/>
      <c r="FZ53" s="147"/>
      <c r="GA53" s="147"/>
      <c r="GB53" s="147"/>
      <c r="GC53" s="147"/>
      <c r="GD53" s="147"/>
      <c r="GE53" s="147"/>
      <c r="GF53" s="147"/>
      <c r="GG53" s="147"/>
      <c r="GH53" s="147"/>
      <c r="GI53" s="147"/>
      <c r="GJ53" s="147"/>
      <c r="GK53" s="147"/>
      <c r="GL53" s="147"/>
      <c r="GM53" s="147"/>
      <c r="GN53" s="147"/>
      <c r="GO53" s="147"/>
      <c r="GP53" s="147"/>
      <c r="GQ53" s="147"/>
      <c r="GR53" s="147"/>
      <c r="GS53" s="147"/>
      <c r="GT53" s="147"/>
      <c r="GU53" s="147"/>
      <c r="GV53" s="147"/>
      <c r="GW53" s="147"/>
      <c r="GX53" s="147"/>
      <c r="GY53" s="147"/>
      <c r="GZ53" s="147"/>
      <c r="HA53" s="147"/>
      <c r="HB53" s="147"/>
      <c r="HC53" s="147"/>
      <c r="HD53" s="147"/>
      <c r="HE53" s="147"/>
      <c r="HF53" s="147"/>
      <c r="HG53" s="147"/>
      <c r="HH53" s="147"/>
      <c r="HI53" s="147"/>
      <c r="HJ53" s="147"/>
      <c r="HK53" s="147"/>
      <c r="HL53" s="147"/>
    </row>
    <row r="54" spans="1:220" s="100" customFormat="1" ht="13.5" customHeight="1">
      <c r="A54" s="39" t="s">
        <v>213</v>
      </c>
      <c r="B54" s="107" t="s">
        <v>224</v>
      </c>
      <c r="C54" s="103"/>
      <c r="D54" s="103"/>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c r="FF54" s="147"/>
      <c r="FG54" s="147"/>
      <c r="FH54" s="147"/>
      <c r="FI54" s="147"/>
      <c r="FJ54" s="147"/>
      <c r="FK54" s="147"/>
      <c r="FL54" s="147"/>
      <c r="FM54" s="147"/>
      <c r="FN54" s="147"/>
      <c r="FO54" s="147"/>
      <c r="FP54" s="147"/>
      <c r="FQ54" s="147"/>
      <c r="FR54" s="147"/>
      <c r="FS54" s="147"/>
      <c r="FT54" s="147"/>
      <c r="FU54" s="147"/>
      <c r="FV54" s="147"/>
      <c r="FW54" s="147"/>
      <c r="FX54" s="147"/>
      <c r="FY54" s="147"/>
      <c r="FZ54" s="147"/>
      <c r="GA54" s="147"/>
      <c r="GB54" s="147"/>
      <c r="GC54" s="147"/>
      <c r="GD54" s="147"/>
      <c r="GE54" s="147"/>
      <c r="GF54" s="147"/>
      <c r="GG54" s="147"/>
      <c r="GH54" s="147"/>
      <c r="GI54" s="147"/>
      <c r="GJ54" s="147"/>
      <c r="GK54" s="147"/>
      <c r="GL54" s="147"/>
      <c r="GM54" s="147"/>
      <c r="GN54" s="147"/>
      <c r="GO54" s="147"/>
      <c r="GP54" s="147"/>
      <c r="GQ54" s="147"/>
      <c r="GR54" s="147"/>
      <c r="GS54" s="147"/>
      <c r="GT54" s="147"/>
      <c r="GU54" s="147"/>
      <c r="GV54" s="147"/>
      <c r="GW54" s="147"/>
      <c r="GX54" s="147"/>
      <c r="GY54" s="147"/>
      <c r="GZ54" s="147"/>
      <c r="HA54" s="147"/>
      <c r="HB54" s="147"/>
      <c r="HC54" s="147"/>
      <c r="HD54" s="147"/>
      <c r="HE54" s="147"/>
      <c r="HF54" s="147"/>
      <c r="HG54" s="147"/>
      <c r="HH54" s="147"/>
      <c r="HI54" s="147"/>
      <c r="HJ54" s="147"/>
      <c r="HK54" s="147"/>
      <c r="HL54" s="147"/>
    </row>
    <row r="55" spans="1:220" s="100" customFormat="1" ht="13.5" customHeight="1">
      <c r="A55" s="39" t="s">
        <v>214</v>
      </c>
      <c r="B55" s="40" t="s">
        <v>167</v>
      </c>
      <c r="C55" s="103"/>
      <c r="D55" s="103"/>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c r="DQ55" s="147"/>
      <c r="DR55" s="147"/>
      <c r="DS55" s="147"/>
      <c r="DT55" s="147"/>
      <c r="DU55" s="147"/>
      <c r="DV55" s="147"/>
      <c r="DW55" s="147"/>
      <c r="DX55" s="147"/>
      <c r="DY55" s="147"/>
      <c r="DZ55" s="147"/>
      <c r="EA55" s="147"/>
      <c r="EB55" s="147"/>
      <c r="EC55" s="147"/>
      <c r="ED55" s="147"/>
      <c r="EE55" s="147"/>
      <c r="EF55" s="147"/>
      <c r="EG55" s="147"/>
      <c r="EH55" s="147"/>
      <c r="EI55" s="147"/>
      <c r="EJ55" s="147"/>
      <c r="EK55" s="147"/>
      <c r="EL55" s="147"/>
      <c r="EM55" s="147"/>
      <c r="EN55" s="147"/>
      <c r="EO55" s="147"/>
      <c r="EP55" s="147"/>
      <c r="EQ55" s="147"/>
      <c r="ER55" s="147"/>
      <c r="ES55" s="147"/>
      <c r="ET55" s="147"/>
      <c r="EU55" s="147"/>
      <c r="EV55" s="147"/>
      <c r="EW55" s="147"/>
      <c r="EX55" s="147"/>
      <c r="EY55" s="147"/>
      <c r="EZ55" s="147"/>
      <c r="FA55" s="147"/>
      <c r="FB55" s="147"/>
      <c r="FC55" s="147"/>
      <c r="FD55" s="147"/>
      <c r="FE55" s="147"/>
      <c r="FF55" s="147"/>
      <c r="FG55" s="147"/>
      <c r="FH55" s="147"/>
      <c r="FI55" s="147"/>
      <c r="FJ55" s="147"/>
      <c r="FK55" s="147"/>
      <c r="FL55" s="147"/>
      <c r="FM55" s="147"/>
      <c r="FN55" s="147"/>
      <c r="FO55" s="147"/>
      <c r="FP55" s="147"/>
      <c r="FQ55" s="147"/>
      <c r="FR55" s="147"/>
      <c r="FS55" s="147"/>
      <c r="FT55" s="147"/>
      <c r="FU55" s="147"/>
      <c r="FV55" s="147"/>
      <c r="FW55" s="147"/>
      <c r="FX55" s="147"/>
      <c r="FY55" s="147"/>
      <c r="FZ55" s="147"/>
      <c r="GA55" s="147"/>
      <c r="GB55" s="147"/>
      <c r="GC55" s="147"/>
      <c r="GD55" s="147"/>
      <c r="GE55" s="147"/>
      <c r="GF55" s="147"/>
      <c r="GG55" s="147"/>
      <c r="GH55" s="147"/>
      <c r="GI55" s="147"/>
      <c r="GJ55" s="147"/>
      <c r="GK55" s="147"/>
      <c r="GL55" s="147"/>
      <c r="GM55" s="147"/>
      <c r="GN55" s="147"/>
      <c r="GO55" s="147"/>
      <c r="GP55" s="147"/>
      <c r="GQ55" s="147"/>
      <c r="GR55" s="147"/>
      <c r="GS55" s="147"/>
      <c r="GT55" s="147"/>
      <c r="GU55" s="147"/>
      <c r="GV55" s="147"/>
      <c r="GW55" s="147"/>
      <c r="GX55" s="147"/>
      <c r="GY55" s="147"/>
      <c r="GZ55" s="147"/>
      <c r="HA55" s="147"/>
      <c r="HB55" s="147"/>
      <c r="HC55" s="147"/>
      <c r="HD55" s="147"/>
      <c r="HE55" s="147"/>
      <c r="HF55" s="147"/>
      <c r="HG55" s="147"/>
      <c r="HH55" s="147"/>
      <c r="HI55" s="147"/>
      <c r="HJ55" s="147"/>
      <c r="HK55" s="147"/>
      <c r="HL55" s="147"/>
    </row>
    <row r="56" spans="1:220" s="100" customFormat="1" ht="13.5" customHeight="1">
      <c r="A56" s="119">
        <v>3.3</v>
      </c>
      <c r="B56" s="102" t="s">
        <v>165</v>
      </c>
      <c r="C56" s="129">
        <f>+C45+C50</f>
        <v>296819106.69000006</v>
      </c>
      <c r="D56" s="129">
        <f>+D45+D50</f>
        <v>58241845.379999995</v>
      </c>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c r="DQ56" s="147"/>
      <c r="DR56" s="147"/>
      <c r="DS56" s="147"/>
      <c r="DT56" s="147"/>
      <c r="DU56" s="147"/>
      <c r="DV56" s="147"/>
      <c r="DW56" s="147"/>
      <c r="DX56" s="147"/>
      <c r="DY56" s="147"/>
      <c r="DZ56" s="147"/>
      <c r="EA56" s="147"/>
      <c r="EB56" s="147"/>
      <c r="EC56" s="147"/>
      <c r="ED56" s="147"/>
      <c r="EE56" s="147"/>
      <c r="EF56" s="147"/>
      <c r="EG56" s="147"/>
      <c r="EH56" s="147"/>
      <c r="EI56" s="147"/>
      <c r="EJ56" s="147"/>
      <c r="EK56" s="147"/>
      <c r="EL56" s="147"/>
      <c r="EM56" s="147"/>
      <c r="EN56" s="147"/>
      <c r="EO56" s="147"/>
      <c r="EP56" s="147"/>
      <c r="EQ56" s="147"/>
      <c r="ER56" s="147"/>
      <c r="ES56" s="147"/>
      <c r="ET56" s="147"/>
      <c r="EU56" s="147"/>
      <c r="EV56" s="147"/>
      <c r="EW56" s="147"/>
      <c r="EX56" s="147"/>
      <c r="EY56" s="147"/>
      <c r="EZ56" s="147"/>
      <c r="FA56" s="147"/>
      <c r="FB56" s="147"/>
      <c r="FC56" s="147"/>
      <c r="FD56" s="147"/>
      <c r="FE56" s="147"/>
      <c r="FF56" s="147"/>
      <c r="FG56" s="147"/>
      <c r="FH56" s="147"/>
      <c r="FI56" s="147"/>
      <c r="FJ56" s="147"/>
      <c r="FK56" s="147"/>
      <c r="FL56" s="147"/>
      <c r="FM56" s="147"/>
      <c r="FN56" s="147"/>
      <c r="FO56" s="147"/>
      <c r="FP56" s="147"/>
      <c r="FQ56" s="147"/>
      <c r="FR56" s="147"/>
      <c r="FS56" s="147"/>
      <c r="FT56" s="147"/>
      <c r="FU56" s="147"/>
      <c r="FV56" s="147"/>
      <c r="FW56" s="147"/>
      <c r="FX56" s="147"/>
      <c r="FY56" s="147"/>
      <c r="FZ56" s="147"/>
      <c r="GA56" s="147"/>
      <c r="GB56" s="147"/>
      <c r="GC56" s="147"/>
      <c r="GD56" s="147"/>
      <c r="GE56" s="147"/>
      <c r="GF56" s="147"/>
      <c r="GG56" s="147"/>
      <c r="GH56" s="147"/>
      <c r="GI56" s="147"/>
      <c r="GJ56" s="147"/>
      <c r="GK56" s="147"/>
      <c r="GL56" s="147"/>
      <c r="GM56" s="147"/>
      <c r="GN56" s="147"/>
      <c r="GO56" s="147"/>
      <c r="GP56" s="147"/>
      <c r="GQ56" s="147"/>
      <c r="GR56" s="147"/>
      <c r="GS56" s="147"/>
      <c r="GT56" s="147"/>
      <c r="GU56" s="147"/>
      <c r="GV56" s="147"/>
      <c r="GW56" s="147"/>
      <c r="GX56" s="147"/>
      <c r="GY56" s="147"/>
      <c r="GZ56" s="147"/>
      <c r="HA56" s="147"/>
      <c r="HB56" s="147"/>
      <c r="HC56" s="147"/>
      <c r="HD56" s="147"/>
      <c r="HE56" s="147"/>
      <c r="HF56" s="147"/>
      <c r="HG56" s="147"/>
      <c r="HH56" s="147"/>
      <c r="HI56" s="147"/>
      <c r="HJ56" s="147"/>
      <c r="HK56" s="147"/>
      <c r="HL56" s="147"/>
    </row>
    <row r="57" spans="1:220" s="100" customFormat="1" ht="13.5" customHeight="1">
      <c r="A57" s="39">
        <v>4</v>
      </c>
      <c r="B57" s="39" t="s">
        <v>215</v>
      </c>
      <c r="C57" s="112">
        <v>-169746.09</v>
      </c>
      <c r="D57" s="112">
        <v>-4229007.93</v>
      </c>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c r="DQ57" s="147"/>
      <c r="DR57" s="147"/>
      <c r="DS57" s="147"/>
      <c r="DT57" s="147"/>
      <c r="DU57" s="147"/>
      <c r="DV57" s="147"/>
      <c r="DW57" s="147"/>
      <c r="DX57" s="147"/>
      <c r="DY57" s="147"/>
      <c r="DZ57" s="147"/>
      <c r="EA57" s="147"/>
      <c r="EB57" s="147"/>
      <c r="EC57" s="147"/>
      <c r="ED57" s="147"/>
      <c r="EE57" s="147"/>
      <c r="EF57" s="147"/>
      <c r="EG57" s="147"/>
      <c r="EH57" s="147"/>
      <c r="EI57" s="147"/>
      <c r="EJ57" s="147"/>
      <c r="EK57" s="147"/>
      <c r="EL57" s="147"/>
      <c r="EM57" s="147"/>
      <c r="EN57" s="147"/>
      <c r="EO57" s="147"/>
      <c r="EP57" s="147"/>
      <c r="EQ57" s="147"/>
      <c r="ER57" s="147"/>
      <c r="ES57" s="147"/>
      <c r="ET57" s="147"/>
      <c r="EU57" s="147"/>
      <c r="EV57" s="147"/>
      <c r="EW57" s="147"/>
      <c r="EX57" s="147"/>
      <c r="EY57" s="147"/>
      <c r="EZ57" s="147"/>
      <c r="FA57" s="147"/>
      <c r="FB57" s="147"/>
      <c r="FC57" s="147"/>
      <c r="FD57" s="147"/>
      <c r="FE57" s="147"/>
      <c r="FF57" s="147"/>
      <c r="FG57" s="147"/>
      <c r="FH57" s="147"/>
      <c r="FI57" s="147"/>
      <c r="FJ57" s="147"/>
      <c r="FK57" s="147"/>
      <c r="FL57" s="147"/>
      <c r="FM57" s="147"/>
      <c r="FN57" s="147"/>
      <c r="FO57" s="147"/>
      <c r="FP57" s="147"/>
      <c r="FQ57" s="147"/>
      <c r="FR57" s="147"/>
      <c r="FS57" s="147"/>
      <c r="FT57" s="147"/>
      <c r="FU57" s="147"/>
      <c r="FV57" s="147"/>
      <c r="FW57" s="147"/>
      <c r="FX57" s="147"/>
      <c r="FY57" s="147"/>
      <c r="FZ57" s="147"/>
      <c r="GA57" s="147"/>
      <c r="GB57" s="147"/>
      <c r="GC57" s="147"/>
      <c r="GD57" s="147"/>
      <c r="GE57" s="147"/>
      <c r="GF57" s="147"/>
      <c r="GG57" s="147"/>
      <c r="GH57" s="147"/>
      <c r="GI57" s="147"/>
      <c r="GJ57" s="147"/>
      <c r="GK57" s="147"/>
      <c r="GL57" s="147"/>
      <c r="GM57" s="147"/>
      <c r="GN57" s="147"/>
      <c r="GO57" s="147"/>
      <c r="GP57" s="147"/>
      <c r="GQ57" s="147"/>
      <c r="GR57" s="147"/>
      <c r="GS57" s="147"/>
      <c r="GT57" s="147"/>
      <c r="GU57" s="147"/>
      <c r="GV57" s="147"/>
      <c r="GW57" s="147"/>
      <c r="GX57" s="147"/>
      <c r="GY57" s="147"/>
      <c r="GZ57" s="147"/>
      <c r="HA57" s="147"/>
      <c r="HB57" s="147"/>
      <c r="HC57" s="147"/>
      <c r="HD57" s="147"/>
      <c r="HE57" s="147"/>
      <c r="HF57" s="147"/>
      <c r="HG57" s="147"/>
      <c r="HH57" s="147"/>
      <c r="HI57" s="147"/>
      <c r="HJ57" s="147"/>
      <c r="HK57" s="147"/>
      <c r="HL57" s="147"/>
    </row>
    <row r="58" spans="1:220" s="100" customFormat="1" ht="13.5" customHeight="1">
      <c r="A58" s="37">
        <v>5</v>
      </c>
      <c r="B58" s="37" t="s">
        <v>38</v>
      </c>
      <c r="C58" s="129">
        <f>C31+C43+C56+C57</f>
        <v>288525425.3300001</v>
      </c>
      <c r="D58" s="129">
        <f>D31+D43+D56+D57</f>
        <v>74145015.299999982</v>
      </c>
      <c r="E58" s="129">
        <f t="shared" ref="E58:J58" si="1">E31+E43+E56</f>
        <v>0</v>
      </c>
      <c r="F58" s="129">
        <f t="shared" si="1"/>
        <v>0</v>
      </c>
      <c r="G58" s="129">
        <f t="shared" si="1"/>
        <v>0</v>
      </c>
      <c r="H58" s="129">
        <f t="shared" si="1"/>
        <v>0</v>
      </c>
      <c r="I58" s="129">
        <f t="shared" si="1"/>
        <v>0</v>
      </c>
      <c r="J58" s="129">
        <f t="shared" si="1"/>
        <v>0</v>
      </c>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c r="DQ58" s="147"/>
      <c r="DR58" s="147"/>
      <c r="DS58" s="147"/>
      <c r="DT58" s="147"/>
      <c r="DU58" s="147"/>
      <c r="DV58" s="147"/>
      <c r="DW58" s="147"/>
      <c r="DX58" s="147"/>
      <c r="DY58" s="147"/>
      <c r="DZ58" s="147"/>
      <c r="EA58" s="147"/>
      <c r="EB58" s="147"/>
      <c r="EC58" s="147"/>
      <c r="ED58" s="147"/>
      <c r="EE58" s="147"/>
      <c r="EF58" s="147"/>
      <c r="EG58" s="147"/>
      <c r="EH58" s="147"/>
      <c r="EI58" s="147"/>
      <c r="EJ58" s="147"/>
      <c r="EK58" s="147"/>
      <c r="EL58" s="147"/>
      <c r="EM58" s="147"/>
      <c r="EN58" s="147"/>
      <c r="EO58" s="147"/>
      <c r="EP58" s="147"/>
      <c r="EQ58" s="147"/>
      <c r="ER58" s="147"/>
      <c r="ES58" s="147"/>
      <c r="ET58" s="147"/>
      <c r="EU58" s="147"/>
      <c r="EV58" s="147"/>
      <c r="EW58" s="147"/>
      <c r="EX58" s="147"/>
      <c r="EY58" s="147"/>
      <c r="EZ58" s="147"/>
      <c r="FA58" s="147"/>
      <c r="FB58" s="147"/>
      <c r="FC58" s="147"/>
      <c r="FD58" s="147"/>
      <c r="FE58" s="147"/>
      <c r="FF58" s="147"/>
      <c r="FG58" s="147"/>
      <c r="FH58" s="147"/>
      <c r="FI58" s="147"/>
      <c r="FJ58" s="147"/>
      <c r="FK58" s="147"/>
      <c r="FL58" s="147"/>
      <c r="FM58" s="147"/>
      <c r="FN58" s="147"/>
      <c r="FO58" s="147"/>
      <c r="FP58" s="147"/>
      <c r="FQ58" s="147"/>
      <c r="FR58" s="147"/>
      <c r="FS58" s="147"/>
      <c r="FT58" s="147"/>
      <c r="FU58" s="147"/>
      <c r="FV58" s="147"/>
      <c r="FW58" s="147"/>
      <c r="FX58" s="147"/>
      <c r="FY58" s="147"/>
      <c r="FZ58" s="147"/>
      <c r="GA58" s="147"/>
      <c r="GB58" s="147"/>
      <c r="GC58" s="147"/>
      <c r="GD58" s="147"/>
      <c r="GE58" s="147"/>
      <c r="GF58" s="147"/>
      <c r="GG58" s="147"/>
      <c r="GH58" s="147"/>
      <c r="GI58" s="147"/>
      <c r="GJ58" s="147"/>
      <c r="GK58" s="147"/>
      <c r="GL58" s="147"/>
      <c r="GM58" s="147"/>
      <c r="GN58" s="147"/>
      <c r="GO58" s="147"/>
      <c r="GP58" s="147"/>
      <c r="GQ58" s="147"/>
      <c r="GR58" s="147"/>
      <c r="GS58" s="147"/>
      <c r="GT58" s="147"/>
      <c r="GU58" s="147"/>
      <c r="GV58" s="147"/>
      <c r="GW58" s="147"/>
      <c r="GX58" s="147"/>
      <c r="GY58" s="147"/>
      <c r="GZ58" s="147"/>
      <c r="HA58" s="147"/>
      <c r="HB58" s="147"/>
      <c r="HC58" s="147"/>
      <c r="HD58" s="147"/>
      <c r="HE58" s="147"/>
      <c r="HF58" s="147"/>
      <c r="HG58" s="147"/>
      <c r="HH58" s="147"/>
      <c r="HI58" s="147"/>
      <c r="HJ58" s="147"/>
      <c r="HK58" s="147"/>
      <c r="HL58" s="147"/>
    </row>
    <row r="59" spans="1:220" s="100" customFormat="1" ht="27.75" customHeight="1">
      <c r="A59" s="134">
        <v>6</v>
      </c>
      <c r="B59" s="135" t="s">
        <v>225</v>
      </c>
      <c r="C59" s="109">
        <v>2513068.79</v>
      </c>
      <c r="D59" s="113">
        <f>Balance!C13</f>
        <v>291038494.12</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7"/>
      <c r="DF59" s="147"/>
      <c r="DG59" s="147"/>
      <c r="DH59" s="147"/>
      <c r="DI59" s="147"/>
      <c r="DJ59" s="147"/>
      <c r="DK59" s="147"/>
      <c r="DL59" s="147"/>
      <c r="DM59" s="147"/>
      <c r="DN59" s="147"/>
      <c r="DO59" s="147"/>
      <c r="DP59" s="147"/>
      <c r="DQ59" s="147"/>
      <c r="DR59" s="147"/>
      <c r="DS59" s="147"/>
      <c r="DT59" s="147"/>
      <c r="DU59" s="147"/>
      <c r="DV59" s="147"/>
      <c r="DW59" s="147"/>
      <c r="DX59" s="147"/>
      <c r="DY59" s="147"/>
      <c r="DZ59" s="147"/>
      <c r="EA59" s="147"/>
      <c r="EB59" s="147"/>
      <c r="EC59" s="147"/>
      <c r="ED59" s="147"/>
      <c r="EE59" s="147"/>
      <c r="EF59" s="147"/>
      <c r="EG59" s="147"/>
      <c r="EH59" s="147"/>
      <c r="EI59" s="147"/>
      <c r="EJ59" s="147"/>
      <c r="EK59" s="147"/>
      <c r="EL59" s="147"/>
      <c r="EM59" s="147"/>
      <c r="EN59" s="147"/>
      <c r="EO59" s="147"/>
      <c r="EP59" s="147"/>
      <c r="EQ59" s="147"/>
      <c r="ER59" s="147"/>
      <c r="ES59" s="147"/>
      <c r="ET59" s="147"/>
      <c r="EU59" s="147"/>
      <c r="EV59" s="147"/>
      <c r="EW59" s="147"/>
      <c r="EX59" s="147"/>
      <c r="EY59" s="147"/>
      <c r="EZ59" s="147"/>
      <c r="FA59" s="147"/>
      <c r="FB59" s="147"/>
      <c r="FC59" s="147"/>
      <c r="FD59" s="147"/>
      <c r="FE59" s="147"/>
      <c r="FF59" s="147"/>
      <c r="FG59" s="147"/>
      <c r="FH59" s="147"/>
      <c r="FI59" s="147"/>
      <c r="FJ59" s="147"/>
      <c r="FK59" s="147"/>
      <c r="FL59" s="147"/>
      <c r="FM59" s="147"/>
      <c r="FN59" s="147"/>
      <c r="FO59" s="147"/>
      <c r="FP59" s="147"/>
      <c r="FQ59" s="147"/>
      <c r="FR59" s="147"/>
      <c r="FS59" s="147"/>
      <c r="FT59" s="147"/>
      <c r="FU59" s="147"/>
      <c r="FV59" s="147"/>
      <c r="FW59" s="147"/>
      <c r="FX59" s="147"/>
      <c r="FY59" s="147"/>
      <c r="FZ59" s="147"/>
      <c r="GA59" s="147"/>
      <c r="GB59" s="147"/>
      <c r="GC59" s="147"/>
      <c r="GD59" s="147"/>
      <c r="GE59" s="147"/>
      <c r="GF59" s="147"/>
      <c r="GG59" s="147"/>
      <c r="GH59" s="147"/>
      <c r="GI59" s="147"/>
      <c r="GJ59" s="147"/>
      <c r="GK59" s="147"/>
      <c r="GL59" s="147"/>
      <c r="GM59" s="147"/>
      <c r="GN59" s="147"/>
      <c r="GO59" s="147"/>
      <c r="GP59" s="147"/>
      <c r="GQ59" s="147"/>
      <c r="GR59" s="147"/>
      <c r="GS59" s="147"/>
      <c r="GT59" s="147"/>
      <c r="GU59" s="147"/>
      <c r="GV59" s="147"/>
      <c r="GW59" s="147"/>
      <c r="GX59" s="147"/>
      <c r="GY59" s="147"/>
      <c r="GZ59" s="147"/>
      <c r="HA59" s="147"/>
      <c r="HB59" s="147"/>
      <c r="HC59" s="147"/>
      <c r="HD59" s="147"/>
      <c r="HE59" s="147"/>
      <c r="HF59" s="147"/>
      <c r="HG59" s="147"/>
      <c r="HH59" s="147"/>
      <c r="HI59" s="147"/>
      <c r="HJ59" s="147"/>
      <c r="HK59" s="147"/>
      <c r="HL59" s="147"/>
    </row>
    <row r="60" spans="1:220" s="100" customFormat="1" ht="28.5" customHeight="1">
      <c r="A60" s="37">
        <v>7</v>
      </c>
      <c r="B60" s="38" t="s">
        <v>252</v>
      </c>
      <c r="C60" s="132">
        <v>291038494.12</v>
      </c>
      <c r="D60" s="104">
        <f>Balance!D13</f>
        <v>365183509.41999996</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c r="DQ60" s="147"/>
      <c r="DR60" s="147"/>
      <c r="DS60" s="147"/>
      <c r="DT60" s="147"/>
      <c r="DU60" s="147"/>
      <c r="DV60" s="147"/>
      <c r="DW60" s="147"/>
      <c r="DX60" s="147"/>
      <c r="DY60" s="147"/>
      <c r="DZ60" s="147"/>
      <c r="EA60" s="147"/>
      <c r="EB60" s="147"/>
      <c r="EC60" s="147"/>
      <c r="ED60" s="147"/>
      <c r="EE60" s="147"/>
      <c r="EF60" s="147"/>
      <c r="EG60" s="147"/>
      <c r="EH60" s="147"/>
      <c r="EI60" s="147"/>
      <c r="EJ60" s="147"/>
      <c r="EK60" s="147"/>
      <c r="EL60" s="147"/>
      <c r="EM60" s="147"/>
      <c r="EN60" s="147"/>
      <c r="EO60" s="147"/>
      <c r="EP60" s="147"/>
      <c r="EQ60" s="147"/>
      <c r="ER60" s="147"/>
      <c r="ES60" s="147"/>
      <c r="ET60" s="147"/>
      <c r="EU60" s="147"/>
      <c r="EV60" s="147"/>
      <c r="EW60" s="147"/>
      <c r="EX60" s="147"/>
      <c r="EY60" s="147"/>
      <c r="EZ60" s="147"/>
      <c r="FA60" s="147"/>
      <c r="FB60" s="147"/>
      <c r="FC60" s="147"/>
      <c r="FD60" s="147"/>
      <c r="FE60" s="147"/>
      <c r="FF60" s="147"/>
      <c r="FG60" s="147"/>
      <c r="FH60" s="147"/>
      <c r="FI60" s="147"/>
      <c r="FJ60" s="147"/>
      <c r="FK60" s="147"/>
      <c r="FL60" s="147"/>
      <c r="FM60" s="147"/>
      <c r="FN60" s="147"/>
      <c r="FO60" s="147"/>
      <c r="FP60" s="147"/>
      <c r="FQ60" s="147"/>
      <c r="FR60" s="147"/>
      <c r="FS60" s="147"/>
      <c r="FT60" s="147"/>
      <c r="FU60" s="147"/>
      <c r="FV60" s="147"/>
      <c r="FW60" s="147"/>
      <c r="FX60" s="147"/>
      <c r="FY60" s="147"/>
      <c r="FZ60" s="147"/>
      <c r="GA60" s="147"/>
      <c r="GB60" s="147"/>
      <c r="GC60" s="147"/>
      <c r="GD60" s="147"/>
      <c r="GE60" s="147"/>
      <c r="GF60" s="147"/>
      <c r="GG60" s="147"/>
      <c r="GH60" s="147"/>
      <c r="GI60" s="147"/>
      <c r="GJ60" s="147"/>
      <c r="GK60" s="147"/>
      <c r="GL60" s="147"/>
      <c r="GM60" s="147"/>
      <c r="GN60" s="147"/>
      <c r="GO60" s="147"/>
      <c r="GP60" s="147"/>
      <c r="GQ60" s="147"/>
      <c r="GR60" s="147"/>
      <c r="GS60" s="147"/>
      <c r="GT60" s="147"/>
      <c r="GU60" s="147"/>
      <c r="GV60" s="147"/>
      <c r="GW60" s="147"/>
      <c r="GX60" s="147"/>
      <c r="GY60" s="147"/>
      <c r="GZ60" s="147"/>
      <c r="HA60" s="147"/>
      <c r="HB60" s="147"/>
      <c r="HC60" s="147"/>
      <c r="HD60" s="147"/>
      <c r="HE60" s="147"/>
      <c r="HF60" s="147"/>
      <c r="HG60" s="147"/>
      <c r="HH60" s="147"/>
      <c r="HI60" s="147"/>
      <c r="HJ60" s="147"/>
      <c r="HK60" s="147"/>
      <c r="HL60" s="147"/>
    </row>
    <row r="61" spans="1:220" s="100" customFormat="1" ht="12" customHeight="1">
      <c r="A61" s="120" t="s">
        <v>182</v>
      </c>
      <c r="B61" s="108"/>
      <c r="C61" s="130"/>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c r="DQ61" s="147"/>
      <c r="DR61" s="147"/>
      <c r="DS61" s="147"/>
      <c r="DT61" s="147"/>
      <c r="DU61" s="147"/>
      <c r="DV61" s="147"/>
      <c r="DW61" s="147"/>
      <c r="DX61" s="147"/>
      <c r="DY61" s="147"/>
      <c r="DZ61" s="147"/>
      <c r="EA61" s="147"/>
      <c r="EB61" s="147"/>
      <c r="EC61" s="147"/>
      <c r="ED61" s="147"/>
      <c r="EE61" s="147"/>
      <c r="EF61" s="147"/>
      <c r="EG61" s="147"/>
      <c r="EH61" s="147"/>
      <c r="EI61" s="147"/>
      <c r="EJ61" s="147"/>
      <c r="EK61" s="147"/>
      <c r="EL61" s="147"/>
      <c r="EM61" s="147"/>
      <c r="EN61" s="147"/>
      <c r="EO61" s="147"/>
      <c r="EP61" s="147"/>
      <c r="EQ61" s="147"/>
      <c r="ER61" s="147"/>
      <c r="ES61" s="147"/>
      <c r="ET61" s="147"/>
      <c r="EU61" s="147"/>
      <c r="EV61" s="147"/>
      <c r="EW61" s="147"/>
      <c r="EX61" s="147"/>
      <c r="EY61" s="147"/>
      <c r="EZ61" s="147"/>
      <c r="FA61" s="147"/>
      <c r="FB61" s="147"/>
      <c r="FC61" s="147"/>
      <c r="FD61" s="147"/>
      <c r="FE61" s="147"/>
      <c r="FF61" s="147"/>
      <c r="FG61" s="147"/>
      <c r="FH61" s="147"/>
      <c r="FI61" s="147"/>
      <c r="FJ61" s="147"/>
      <c r="FK61" s="147"/>
      <c r="FL61" s="147"/>
      <c r="FM61" s="147"/>
      <c r="FN61" s="147"/>
      <c r="FO61" s="147"/>
      <c r="FP61" s="147"/>
      <c r="FQ61" s="147"/>
      <c r="FR61" s="147"/>
      <c r="FS61" s="147"/>
      <c r="FT61" s="147"/>
      <c r="FU61" s="147"/>
      <c r="FV61" s="147"/>
      <c r="FW61" s="147"/>
      <c r="FX61" s="147"/>
      <c r="FY61" s="147"/>
      <c r="FZ61" s="147"/>
      <c r="GA61" s="147"/>
      <c r="GB61" s="147"/>
      <c r="GC61" s="147"/>
      <c r="GD61" s="147"/>
      <c r="GE61" s="147"/>
      <c r="GF61" s="147"/>
      <c r="GG61" s="147"/>
      <c r="GH61" s="147"/>
      <c r="GI61" s="147"/>
      <c r="GJ61" s="147"/>
      <c r="GK61" s="147"/>
      <c r="GL61" s="147"/>
      <c r="GM61" s="147"/>
      <c r="GN61" s="147"/>
      <c r="GO61" s="147"/>
      <c r="GP61" s="147"/>
      <c r="GQ61" s="147"/>
      <c r="GR61" s="147"/>
      <c r="GS61" s="147"/>
      <c r="GT61" s="147"/>
      <c r="GU61" s="147"/>
      <c r="GV61" s="147"/>
      <c r="GW61" s="147"/>
      <c r="GX61" s="147"/>
      <c r="GY61" s="147"/>
      <c r="GZ61" s="147"/>
      <c r="HA61" s="147"/>
      <c r="HB61" s="147"/>
      <c r="HC61" s="147"/>
      <c r="HD61" s="147"/>
      <c r="HE61" s="147"/>
      <c r="HF61" s="147"/>
      <c r="HG61" s="147"/>
      <c r="HH61" s="147"/>
      <c r="HI61" s="147"/>
      <c r="HJ61" s="147"/>
      <c r="HK61" s="147"/>
      <c r="HL61" s="147"/>
    </row>
    <row r="62" spans="1:220" s="100" customFormat="1" ht="12" customHeight="1">
      <c r="A62" s="36"/>
      <c r="B62" s="47"/>
      <c r="C62" s="181"/>
      <c r="D62" s="16"/>
      <c r="E62" s="18"/>
      <c r="F62" s="18"/>
      <c r="G62" s="18"/>
      <c r="H62" s="18"/>
      <c r="I62" s="18"/>
      <c r="J62" s="18"/>
      <c r="K62" s="18"/>
      <c r="L62" s="145"/>
      <c r="M62" s="145"/>
      <c r="N62" s="145"/>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row>
    <row r="63" spans="1:220" s="100" customFormat="1" ht="12" customHeight="1">
      <c r="A63" s="36"/>
      <c r="B63" s="55"/>
      <c r="C63" s="182">
        <f>C58+C59-C60</f>
        <v>0</v>
      </c>
      <c r="D63" s="182">
        <f>D58+D59-D60</f>
        <v>0</v>
      </c>
      <c r="E63" s="18"/>
      <c r="F63" s="18"/>
      <c r="G63" s="18"/>
      <c r="H63" s="18"/>
      <c r="I63" s="18"/>
      <c r="J63" s="18"/>
      <c r="K63" s="18"/>
      <c r="L63" s="145"/>
      <c r="M63" s="145"/>
      <c r="N63" s="145"/>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row>
    <row r="64" spans="1:220" s="2" customFormat="1" ht="12.75">
      <c r="B64" s="140" t="str">
        <f>+Balance!B72</f>
        <v>Гүйцэтгэх захирал________________  (Р.Отгонбат)</v>
      </c>
      <c r="C64" s="183"/>
      <c r="D64" s="16"/>
      <c r="E64" s="12"/>
      <c r="F64" s="12"/>
      <c r="G64" s="12"/>
      <c r="H64" s="12"/>
      <c r="I64" s="16"/>
    </row>
    <row r="65" spans="1:220" s="2" customFormat="1" ht="12.75">
      <c r="B65" s="121"/>
      <c r="C65" s="56"/>
      <c r="D65" s="12"/>
      <c r="E65" s="12"/>
      <c r="F65" s="12"/>
      <c r="G65" s="12"/>
    </row>
    <row r="66" spans="1:220" s="2" customFormat="1" ht="12.75">
      <c r="B66" s="35" t="str">
        <f>+Balance!B74</f>
        <v>Ерөнхий нягтлан бодогч ________________  (....)</v>
      </c>
      <c r="C66" s="35"/>
      <c r="D66" s="18"/>
      <c r="E66" s="12"/>
      <c r="F66" s="12"/>
      <c r="G66" s="12"/>
    </row>
    <row r="67" spans="1:220" s="2" customFormat="1" ht="12.75">
      <c r="A67" s="121"/>
      <c r="C67" s="12"/>
      <c r="D67" s="18"/>
      <c r="E67" s="12"/>
      <c r="F67" s="12"/>
      <c r="G67" s="12"/>
    </row>
    <row r="68" spans="1:220" s="2" customFormat="1" ht="12.75">
      <c r="A68" s="121"/>
      <c r="C68" s="12"/>
      <c r="D68" s="19"/>
      <c r="E68" s="12"/>
      <c r="F68" s="12"/>
      <c r="G68" s="12"/>
      <c r="H68" s="12"/>
    </row>
    <row r="69" spans="1:220" s="3" customFormat="1" ht="12" customHeight="1">
      <c r="A69" s="122"/>
      <c r="B69" s="19"/>
      <c r="C69" s="4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row>
    <row r="70" spans="1:220" s="3" customFormat="1" ht="12" customHeight="1">
      <c r="A70" s="122"/>
      <c r="B70" s="19"/>
      <c r="C70" s="50"/>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row>
    <row r="71" spans="1:220" s="3" customFormat="1" ht="12" hidden="1" customHeight="1">
      <c r="A71" s="122"/>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row>
    <row r="72" spans="1:220" s="3" customFormat="1" ht="12" hidden="1" customHeight="1">
      <c r="A72" s="122"/>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row>
    <row r="73" spans="1:220" s="3" customFormat="1" ht="12" hidden="1" customHeight="1">
      <c r="A73" s="122"/>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row>
    <row r="74" spans="1:220" s="3" customFormat="1" ht="12" hidden="1" customHeight="1">
      <c r="A74" s="122"/>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row>
    <row r="75" spans="1:220" s="3" customFormat="1" ht="12" hidden="1" customHeight="1">
      <c r="A75" s="122"/>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row>
    <row r="76" spans="1:220" s="3" customFormat="1" ht="12" hidden="1" customHeight="1">
      <c r="A76" s="122"/>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row>
    <row r="77" spans="1:220" s="3" customFormat="1" ht="12" hidden="1" customHeight="1">
      <c r="A77" s="122"/>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row>
    <row r="78" spans="1:220" s="3" customFormat="1" ht="12" hidden="1" customHeight="1">
      <c r="A78" s="122"/>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row>
    <row r="79" spans="1:220" s="3" customFormat="1" ht="12" hidden="1" customHeight="1">
      <c r="A79" s="122"/>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row>
    <row r="80" spans="1:220" s="3" customFormat="1" ht="0.75" customHeight="1">
      <c r="A80" s="122"/>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row>
    <row r="81" spans="1:235" s="3" customFormat="1" ht="12" hidden="1" customHeight="1">
      <c r="A81" s="122"/>
      <c r="B81" s="19"/>
      <c r="C81" s="19"/>
      <c r="D81" s="25"/>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row>
    <row r="82" spans="1:235" s="3" customFormat="1" ht="12" hidden="1" customHeight="1">
      <c r="A82" s="122"/>
      <c r="B82" s="19"/>
      <c r="C82" s="19"/>
      <c r="D82" s="20"/>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row>
    <row r="83" spans="1:235" s="3" customFormat="1" ht="12" customHeight="1">
      <c r="A83" s="122"/>
      <c r="B83" s="19"/>
      <c r="C83" s="19"/>
      <c r="D83" s="47"/>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row>
    <row r="84" spans="1:235" s="3" customFormat="1" ht="12" customHeight="1">
      <c r="A84" s="123"/>
      <c r="B84" s="25"/>
      <c r="C84" s="25"/>
      <c r="D84" s="21"/>
      <c r="E84" s="25"/>
      <c r="F84" s="25"/>
      <c r="G84" s="25"/>
      <c r="H84" s="25"/>
      <c r="I84" s="25"/>
      <c r="J84" s="25"/>
      <c r="K84" s="25"/>
      <c r="L84" s="11"/>
      <c r="M84" s="11"/>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row>
    <row r="85" spans="1:235">
      <c r="B85" s="25"/>
      <c r="C85" s="20"/>
      <c r="D85" s="21"/>
      <c r="F85" s="20"/>
      <c r="G85" s="20"/>
      <c r="H85" s="20"/>
      <c r="I85" s="23"/>
      <c r="J85" s="5"/>
      <c r="K85" s="5"/>
      <c r="L85" s="5"/>
      <c r="M85" s="5"/>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row>
    <row r="86" spans="1:235">
      <c r="A86" s="36"/>
      <c r="B86" s="47"/>
      <c r="C86" s="47"/>
      <c r="E86" s="47"/>
      <c r="F86" s="47"/>
      <c r="G86" s="47"/>
      <c r="H86" s="47"/>
      <c r="I86" s="47"/>
      <c r="J86" s="5"/>
      <c r="K86" s="5"/>
      <c r="L86" s="5"/>
      <c r="M86" s="5"/>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row>
    <row r="87" spans="1:235">
      <c r="B87" s="21"/>
      <c r="C87" s="21"/>
      <c r="I87" s="24"/>
      <c r="J87" s="5"/>
      <c r="K87" s="5"/>
      <c r="L87" s="5"/>
      <c r="M87" s="5"/>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row>
    <row r="88" spans="1:235">
      <c r="B88" s="21"/>
      <c r="C88" s="21"/>
      <c r="I88" s="24"/>
      <c r="J88" s="5"/>
      <c r="K88" s="5"/>
      <c r="L88" s="5"/>
      <c r="M88" s="5"/>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row>
    <row r="89" spans="1:235">
      <c r="M89" s="5"/>
      <c r="N89" s="5"/>
      <c r="O89" s="5"/>
      <c r="P89" s="5"/>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row>
  </sheetData>
  <mergeCells count="5">
    <mergeCell ref="D6:D7"/>
    <mergeCell ref="A2:C2"/>
    <mergeCell ref="A6:A7"/>
    <mergeCell ref="B6:B7"/>
    <mergeCell ref="C6:C7"/>
  </mergeCells>
  <pageMargins left="0.8" right="0.17" top="0.28999999999999998" bottom="0.26041666666666702" header="0.3" footer="0.2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topLeftCell="A103" workbookViewId="0">
      <selection activeCell="L18" sqref="L18"/>
    </sheetView>
  </sheetViews>
  <sheetFormatPr defaultRowHeight="12.75"/>
  <cols>
    <col min="1" max="16384" width="9.140625" style="185"/>
  </cols>
  <sheetData>
    <row r="1" spans="1:10">
      <c r="A1" s="394" t="s">
        <v>268</v>
      </c>
      <c r="B1" s="394"/>
      <c r="C1" s="394"/>
      <c r="D1" s="394"/>
      <c r="E1" s="394"/>
      <c r="F1" s="394"/>
      <c r="G1" s="394"/>
      <c r="H1" s="394"/>
      <c r="I1" s="394"/>
      <c r="J1" s="184"/>
    </row>
    <row r="2" spans="1:10">
      <c r="A2" s="394"/>
      <c r="B2" s="394"/>
      <c r="C2" s="394"/>
      <c r="D2" s="394"/>
      <c r="E2" s="394"/>
      <c r="F2" s="394"/>
      <c r="G2" s="394"/>
      <c r="H2" s="394"/>
      <c r="I2" s="394"/>
      <c r="J2" s="184"/>
    </row>
    <row r="3" spans="1:10">
      <c r="A3" s="395" t="str">
        <f>+Balance!A7</f>
        <v>"Евразиакапитал холдинг ҮЦК " ХК</v>
      </c>
      <c r="B3" s="395"/>
      <c r="C3" s="395"/>
      <c r="D3" s="395"/>
      <c r="E3" s="184"/>
      <c r="F3" s="184"/>
      <c r="G3" s="186"/>
      <c r="H3" s="184"/>
      <c r="I3" s="184"/>
      <c r="J3" s="184"/>
    </row>
    <row r="4" spans="1:10">
      <c r="A4" s="396" t="s">
        <v>269</v>
      </c>
      <c r="B4" s="396"/>
      <c r="C4" s="396"/>
      <c r="D4" s="396"/>
      <c r="E4" s="187"/>
      <c r="F4" s="187"/>
      <c r="G4" s="188"/>
      <c r="H4" s="188" t="str">
        <f>+Balance!C7</f>
        <v>2022 оны 3 сарын 31</v>
      </c>
      <c r="I4" s="187"/>
      <c r="J4" s="187"/>
    </row>
    <row r="5" spans="1:10">
      <c r="A5" s="189"/>
      <c r="B5" s="190"/>
      <c r="C5" s="190"/>
      <c r="D5" s="190"/>
      <c r="E5" s="187"/>
      <c r="F5" s="187"/>
      <c r="G5" s="188"/>
      <c r="H5" s="188"/>
      <c r="I5" s="187"/>
      <c r="J5" s="187"/>
    </row>
    <row r="6" spans="1:10">
      <c r="A6" s="191"/>
      <c r="B6" s="192" t="s">
        <v>270</v>
      </c>
      <c r="C6" s="192"/>
      <c r="D6" s="192"/>
      <c r="E6" s="192"/>
      <c r="F6" s="192"/>
      <c r="G6" s="192"/>
      <c r="H6" s="192"/>
      <c r="I6" s="192"/>
      <c r="J6" s="192"/>
    </row>
    <row r="7" spans="1:10">
      <c r="A7" s="193"/>
      <c r="B7" s="192"/>
      <c r="C7" s="192"/>
      <c r="D7" s="192"/>
      <c r="E7" s="192"/>
      <c r="F7" s="192"/>
      <c r="G7" s="192"/>
      <c r="H7" s="192"/>
      <c r="I7" s="192"/>
      <c r="J7" s="192"/>
    </row>
    <row r="8" spans="1:10">
      <c r="A8" s="193"/>
      <c r="B8" s="194" t="s">
        <v>271</v>
      </c>
      <c r="C8" s="397" t="s">
        <v>526</v>
      </c>
      <c r="D8" s="397"/>
      <c r="E8" s="397"/>
      <c r="F8" s="397"/>
      <c r="G8" s="195"/>
      <c r="H8" s="196"/>
      <c r="I8" s="196"/>
      <c r="J8" s="192"/>
    </row>
    <row r="9" spans="1:10">
      <c r="A9" s="193"/>
      <c r="B9" s="194" t="s">
        <v>272</v>
      </c>
      <c r="C9" s="197" t="s">
        <v>527</v>
      </c>
      <c r="D9" s="195"/>
      <c r="E9" s="195"/>
      <c r="F9" s="195"/>
      <c r="G9" s="195"/>
      <c r="H9" s="198"/>
      <c r="I9" s="198"/>
      <c r="J9" s="192"/>
    </row>
    <row r="10" spans="1:10">
      <c r="A10" s="193"/>
      <c r="B10" s="194" t="s">
        <v>273</v>
      </c>
      <c r="C10" s="197" t="s">
        <v>528</v>
      </c>
      <c r="D10" s="195"/>
      <c r="E10" s="195"/>
      <c r="F10" s="195"/>
      <c r="G10" s="195"/>
      <c r="H10" s="198"/>
      <c r="I10" s="198"/>
      <c r="J10" s="192"/>
    </row>
    <row r="11" spans="1:10">
      <c r="A11" s="193"/>
      <c r="B11" s="192"/>
      <c r="C11" s="192"/>
      <c r="D11" s="192"/>
      <c r="E11" s="192"/>
      <c r="F11" s="192"/>
      <c r="G11" s="192"/>
      <c r="H11" s="192"/>
      <c r="I11" s="192"/>
      <c r="J11" s="192"/>
    </row>
    <row r="12" spans="1:10">
      <c r="A12" s="193"/>
      <c r="B12" s="192" t="s">
        <v>274</v>
      </c>
      <c r="C12" s="192"/>
      <c r="D12" s="192"/>
      <c r="E12" s="192"/>
      <c r="F12" s="192"/>
      <c r="G12" s="192"/>
      <c r="H12" s="192"/>
      <c r="I12" s="192"/>
      <c r="J12" s="192"/>
    </row>
    <row r="13" spans="1:10">
      <c r="A13" s="193"/>
      <c r="B13" s="192"/>
      <c r="C13" s="192"/>
      <c r="D13" s="192"/>
      <c r="E13" s="192"/>
      <c r="F13" s="192"/>
      <c r="G13" s="192"/>
      <c r="H13" s="192"/>
      <c r="I13" s="192"/>
      <c r="J13" s="192"/>
    </row>
    <row r="14" spans="1:10">
      <c r="A14" s="193"/>
      <c r="B14" s="194" t="s">
        <v>271</v>
      </c>
      <c r="C14" s="195"/>
      <c r="D14" s="195"/>
      <c r="E14" s="195"/>
      <c r="F14" s="195"/>
      <c r="G14" s="195"/>
      <c r="H14" s="196"/>
      <c r="I14" s="196"/>
      <c r="J14" s="192"/>
    </row>
    <row r="15" spans="1:10">
      <c r="A15" s="193"/>
      <c r="B15" s="194" t="s">
        <v>272</v>
      </c>
      <c r="C15" s="195"/>
      <c r="D15" s="195"/>
      <c r="E15" s="195"/>
      <c r="F15" s="195"/>
      <c r="G15" s="195"/>
      <c r="H15" s="196"/>
      <c r="I15" s="196"/>
      <c r="J15" s="192"/>
    </row>
    <row r="16" spans="1:10">
      <c r="A16" s="193"/>
      <c r="B16" s="194" t="s">
        <v>273</v>
      </c>
      <c r="C16" s="195"/>
      <c r="D16" s="195"/>
      <c r="E16" s="195"/>
      <c r="F16" s="195"/>
      <c r="G16" s="195"/>
      <c r="H16" s="196"/>
      <c r="I16" s="196"/>
      <c r="J16" s="192"/>
    </row>
    <row r="17" spans="1:10">
      <c r="A17" s="193"/>
      <c r="B17" s="192"/>
      <c r="C17" s="192"/>
      <c r="D17" s="192"/>
      <c r="E17" s="192"/>
      <c r="F17" s="192"/>
      <c r="G17" s="192"/>
      <c r="H17" s="199"/>
      <c r="I17" s="199"/>
      <c r="J17" s="192"/>
    </row>
    <row r="18" spans="1:10">
      <c r="A18" s="193"/>
      <c r="B18" s="192" t="s">
        <v>275</v>
      </c>
      <c r="C18" s="192"/>
      <c r="D18" s="192"/>
      <c r="E18" s="192"/>
      <c r="F18" s="192"/>
      <c r="G18" s="192"/>
      <c r="H18" s="199"/>
      <c r="I18" s="199"/>
      <c r="J18" s="192"/>
    </row>
    <row r="19" spans="1:10">
      <c r="A19" s="193"/>
      <c r="B19" s="192"/>
      <c r="C19" s="192"/>
      <c r="D19" s="192"/>
      <c r="E19" s="192"/>
      <c r="F19" s="192"/>
      <c r="G19" s="192"/>
      <c r="H19" s="199"/>
      <c r="I19" s="199"/>
      <c r="J19" s="192"/>
    </row>
    <row r="20" spans="1:10">
      <c r="A20" s="193"/>
      <c r="B20" s="194" t="s">
        <v>271</v>
      </c>
      <c r="C20" s="195"/>
      <c r="D20" s="195"/>
      <c r="E20" s="195"/>
      <c r="F20" s="195"/>
      <c r="G20" s="195"/>
      <c r="H20" s="196"/>
      <c r="I20" s="196"/>
      <c r="J20" s="192"/>
    </row>
    <row r="21" spans="1:10">
      <c r="A21" s="193"/>
      <c r="B21" s="194" t="s">
        <v>272</v>
      </c>
      <c r="C21" s="195"/>
      <c r="D21" s="195"/>
      <c r="E21" s="195"/>
      <c r="F21" s="195"/>
      <c r="G21" s="195"/>
      <c r="H21" s="196"/>
      <c r="I21" s="196"/>
      <c r="J21" s="192"/>
    </row>
    <row r="22" spans="1:10">
      <c r="A22" s="193"/>
      <c r="B22" s="194" t="s">
        <v>273</v>
      </c>
      <c r="C22" s="195"/>
      <c r="D22" s="195"/>
      <c r="E22" s="195"/>
      <c r="F22" s="195"/>
      <c r="G22" s="195"/>
      <c r="H22" s="196"/>
      <c r="I22" s="196"/>
      <c r="J22" s="192"/>
    </row>
    <row r="23" spans="1:10">
      <c r="A23" s="193"/>
      <c r="B23" s="192"/>
      <c r="C23" s="192"/>
      <c r="D23" s="192"/>
      <c r="E23" s="192"/>
      <c r="F23" s="192"/>
      <c r="G23" s="192"/>
      <c r="H23" s="192"/>
      <c r="I23" s="192"/>
      <c r="J23" s="192"/>
    </row>
    <row r="24" spans="1:10">
      <c r="A24" s="200" t="s">
        <v>276</v>
      </c>
      <c r="B24" s="201"/>
      <c r="C24" s="201"/>
      <c r="D24" s="201"/>
      <c r="E24" s="201"/>
      <c r="F24" s="201"/>
      <c r="G24" s="201"/>
      <c r="H24" s="201"/>
      <c r="I24" s="201"/>
      <c r="J24" s="201"/>
    </row>
    <row r="25" spans="1:10">
      <c r="A25" s="202"/>
      <c r="B25" s="202"/>
      <c r="C25" s="202"/>
      <c r="D25" s="202"/>
      <c r="E25" s="202"/>
      <c r="F25" s="202"/>
      <c r="G25" s="202"/>
      <c r="H25" s="202"/>
      <c r="I25" s="202"/>
      <c r="J25" s="202"/>
    </row>
    <row r="26" spans="1:10">
      <c r="A26" s="202"/>
      <c r="B26" s="202"/>
      <c r="C26" s="202"/>
      <c r="D26" s="202"/>
      <c r="E26" s="202"/>
      <c r="F26" s="202"/>
      <c r="G26" s="202"/>
      <c r="H26" s="202"/>
      <c r="I26" s="202"/>
      <c r="J26" s="202"/>
    </row>
    <row r="27" spans="1:10">
      <c r="A27" s="202"/>
      <c r="B27" s="202"/>
      <c r="C27" s="202"/>
      <c r="D27" s="202"/>
      <c r="E27" s="202"/>
      <c r="F27" s="202"/>
      <c r="G27" s="202"/>
      <c r="H27" s="202"/>
      <c r="I27" s="202"/>
      <c r="J27" s="202"/>
    </row>
    <row r="28" spans="1:10">
      <c r="A28" s="202"/>
      <c r="B28" s="202"/>
      <c r="C28" s="202"/>
      <c r="D28" s="202"/>
      <c r="E28" s="202"/>
      <c r="F28" s="202"/>
      <c r="G28" s="202"/>
      <c r="H28" s="202"/>
      <c r="I28" s="202"/>
      <c r="J28" s="202"/>
    </row>
    <row r="29" spans="1:10">
      <c r="A29" s="202"/>
      <c r="B29" s="202"/>
      <c r="C29" s="202"/>
      <c r="D29" s="202"/>
      <c r="E29" s="202"/>
      <c r="F29" s="202"/>
      <c r="G29" s="202"/>
      <c r="H29" s="202"/>
      <c r="I29" s="202"/>
      <c r="J29" s="202"/>
    </row>
    <row r="30" spans="1:10">
      <c r="A30" s="202"/>
      <c r="B30" s="202"/>
      <c r="C30" s="202"/>
      <c r="D30" s="202"/>
      <c r="E30" s="202"/>
      <c r="F30" s="202"/>
      <c r="G30" s="202"/>
      <c r="H30" s="202"/>
      <c r="I30" s="202"/>
      <c r="J30" s="202"/>
    </row>
    <row r="31" spans="1:10">
      <c r="A31" s="202"/>
      <c r="B31" s="202"/>
      <c r="C31" s="202"/>
      <c r="D31" s="202"/>
      <c r="E31" s="202"/>
      <c r="F31" s="202"/>
      <c r="G31" s="202"/>
      <c r="H31" s="202"/>
      <c r="I31" s="202"/>
      <c r="J31" s="202"/>
    </row>
    <row r="32" spans="1:10">
      <c r="A32" s="202"/>
      <c r="B32" s="202"/>
      <c r="C32" s="202"/>
      <c r="D32" s="202"/>
      <c r="E32" s="202"/>
      <c r="F32" s="202"/>
      <c r="G32" s="202"/>
      <c r="H32" s="202"/>
      <c r="I32" s="202"/>
      <c r="J32" s="202"/>
    </row>
    <row r="33" spans="1:10">
      <c r="A33" s="202"/>
      <c r="B33" s="202"/>
      <c r="C33" s="202"/>
      <c r="D33" s="202"/>
      <c r="E33" s="202"/>
      <c r="F33" s="202"/>
      <c r="G33" s="202"/>
      <c r="H33" s="202"/>
      <c r="I33" s="202"/>
      <c r="J33" s="202"/>
    </row>
    <row r="34" spans="1:10">
      <c r="A34" s="202"/>
      <c r="B34" s="202"/>
      <c r="C34" s="202"/>
      <c r="D34" s="202"/>
      <c r="E34" s="202"/>
      <c r="F34" s="202"/>
      <c r="G34" s="202"/>
      <c r="H34" s="202"/>
      <c r="I34" s="202"/>
      <c r="J34" s="202"/>
    </row>
    <row r="35" spans="1:10">
      <c r="A35" s="202"/>
      <c r="B35" s="202"/>
      <c r="C35" s="202"/>
      <c r="D35" s="202"/>
      <c r="E35" s="202"/>
      <c r="F35" s="202"/>
      <c r="G35" s="202"/>
      <c r="H35" s="202"/>
      <c r="I35" s="202"/>
      <c r="J35" s="202"/>
    </row>
    <row r="36" spans="1:10">
      <c r="A36" s="202"/>
      <c r="B36" s="202"/>
      <c r="C36" s="202"/>
      <c r="D36" s="202"/>
      <c r="E36" s="202"/>
      <c r="F36" s="202"/>
      <c r="G36" s="202"/>
      <c r="H36" s="202"/>
      <c r="I36" s="202"/>
      <c r="J36" s="202"/>
    </row>
    <row r="37" spans="1:10">
      <c r="A37" s="202"/>
      <c r="B37" s="202"/>
      <c r="C37" s="202"/>
      <c r="D37" s="202"/>
      <c r="E37" s="202"/>
      <c r="F37" s="202"/>
      <c r="G37" s="202"/>
      <c r="H37" s="202"/>
      <c r="I37" s="202"/>
      <c r="J37" s="202"/>
    </row>
    <row r="38" spans="1:10">
      <c r="A38" s="202"/>
      <c r="B38" s="202"/>
      <c r="C38" s="202"/>
      <c r="D38" s="202"/>
      <c r="E38" s="202"/>
      <c r="F38" s="202"/>
      <c r="G38" s="202"/>
      <c r="H38" s="202"/>
      <c r="I38" s="202"/>
      <c r="J38" s="202"/>
    </row>
    <row r="39" spans="1:10">
      <c r="A39" s="202"/>
      <c r="B39" s="202"/>
      <c r="C39" s="202"/>
      <c r="D39" s="202"/>
      <c r="E39" s="202"/>
      <c r="F39" s="202"/>
      <c r="G39" s="202"/>
      <c r="H39" s="202"/>
      <c r="I39" s="202"/>
      <c r="J39" s="202"/>
    </row>
    <row r="40" spans="1:10">
      <c r="A40" s="202"/>
      <c r="B40" s="202"/>
      <c r="C40" s="202"/>
      <c r="D40" s="202"/>
      <c r="E40" s="202"/>
      <c r="F40" s="202"/>
      <c r="G40" s="202"/>
      <c r="H40" s="202"/>
      <c r="I40" s="202"/>
      <c r="J40" s="202"/>
    </row>
    <row r="41" spans="1:10">
      <c r="A41" s="202"/>
      <c r="B41" s="202"/>
      <c r="C41" s="202"/>
      <c r="D41" s="202"/>
      <c r="E41" s="202"/>
      <c r="F41" s="202"/>
      <c r="G41" s="202"/>
      <c r="H41" s="202"/>
      <c r="I41" s="202"/>
      <c r="J41" s="202"/>
    </row>
    <row r="42" spans="1:10">
      <c r="A42" s="202"/>
      <c r="B42" s="202"/>
      <c r="C42" s="202"/>
      <c r="D42" s="202"/>
      <c r="E42" s="202"/>
      <c r="F42" s="202"/>
      <c r="G42" s="202"/>
      <c r="H42" s="202"/>
      <c r="I42" s="202"/>
      <c r="J42" s="202"/>
    </row>
    <row r="43" spans="1:10">
      <c r="A43" s="202"/>
      <c r="B43" s="202"/>
      <c r="C43" s="202"/>
      <c r="D43" s="202"/>
      <c r="E43" s="202"/>
      <c r="F43" s="202"/>
      <c r="G43" s="202"/>
      <c r="H43" s="202"/>
      <c r="I43" s="202"/>
      <c r="J43" s="202"/>
    </row>
    <row r="44" spans="1:10">
      <c r="A44" s="202"/>
      <c r="B44" s="202"/>
      <c r="C44" s="202"/>
      <c r="D44" s="202"/>
      <c r="E44" s="202"/>
      <c r="F44" s="202"/>
      <c r="G44" s="202"/>
      <c r="H44" s="202"/>
      <c r="I44" s="202"/>
      <c r="J44" s="202"/>
    </row>
    <row r="45" spans="1:10">
      <c r="A45" s="203"/>
      <c r="B45" s="203"/>
      <c r="C45" s="203"/>
      <c r="D45" s="203"/>
      <c r="E45" s="203"/>
      <c r="F45" s="203"/>
      <c r="G45" s="203"/>
      <c r="H45" s="203"/>
      <c r="I45" s="203"/>
      <c r="J45" s="203"/>
    </row>
    <row r="46" spans="1:10">
      <c r="A46" s="204" t="s">
        <v>277</v>
      </c>
      <c r="B46" s="205"/>
      <c r="C46" s="205"/>
      <c r="D46" s="205"/>
      <c r="E46" s="205"/>
      <c r="F46" s="205"/>
      <c r="G46" s="205"/>
      <c r="H46" s="205"/>
      <c r="I46" s="205"/>
      <c r="J46" s="205"/>
    </row>
    <row r="47" spans="1:10">
      <c r="A47" s="206"/>
      <c r="B47" s="206"/>
      <c r="C47" s="206"/>
      <c r="D47" s="202"/>
      <c r="E47" s="202"/>
      <c r="F47" s="202"/>
      <c r="G47" s="202"/>
      <c r="H47" s="202"/>
      <c r="I47" s="202"/>
      <c r="J47" s="202"/>
    </row>
    <row r="48" spans="1:10">
      <c r="A48" s="202"/>
      <c r="B48" s="202"/>
      <c r="C48" s="202"/>
      <c r="D48" s="202"/>
      <c r="E48" s="202"/>
      <c r="F48" s="202"/>
      <c r="G48" s="202"/>
      <c r="H48" s="202"/>
      <c r="I48" s="202"/>
      <c r="J48" s="202"/>
    </row>
    <row r="49" spans="1:10">
      <c r="A49" s="202"/>
      <c r="B49" s="202"/>
      <c r="C49" s="202"/>
      <c r="D49" s="202"/>
      <c r="E49" s="202"/>
      <c r="F49" s="202"/>
      <c r="G49" s="202"/>
      <c r="H49" s="202"/>
      <c r="I49" s="202"/>
      <c r="J49" s="202"/>
    </row>
    <row r="50" spans="1:10">
      <c r="A50" s="202"/>
      <c r="B50" s="202"/>
      <c r="C50" s="202"/>
      <c r="D50" s="202"/>
      <c r="E50" s="202"/>
      <c r="F50" s="202"/>
      <c r="G50" s="202"/>
      <c r="H50" s="202"/>
      <c r="I50" s="202"/>
      <c r="J50" s="202"/>
    </row>
    <row r="51" spans="1:10">
      <c r="A51" s="202"/>
      <c r="B51" s="202"/>
      <c r="C51" s="202"/>
      <c r="D51" s="202"/>
      <c r="E51" s="202"/>
      <c r="F51" s="202"/>
      <c r="G51" s="202"/>
      <c r="H51" s="202"/>
      <c r="I51" s="202"/>
      <c r="J51" s="202"/>
    </row>
    <row r="52" spans="1:10">
      <c r="A52" s="202"/>
      <c r="B52" s="202"/>
      <c r="C52" s="202"/>
      <c r="D52" s="202"/>
      <c r="E52" s="202"/>
      <c r="F52" s="202"/>
      <c r="G52" s="202"/>
      <c r="H52" s="202"/>
      <c r="I52" s="202"/>
      <c r="J52" s="202"/>
    </row>
    <row r="53" spans="1:10">
      <c r="A53" s="202"/>
      <c r="B53" s="202"/>
      <c r="C53" s="202"/>
      <c r="D53" s="202"/>
      <c r="E53" s="202"/>
      <c r="F53" s="202"/>
      <c r="G53" s="202"/>
      <c r="H53" s="202"/>
      <c r="I53" s="202"/>
      <c r="J53" s="202"/>
    </row>
    <row r="54" spans="1:10">
      <c r="A54" s="202"/>
      <c r="B54" s="202"/>
      <c r="C54" s="202"/>
      <c r="D54" s="202"/>
      <c r="E54" s="202"/>
      <c r="F54" s="202"/>
      <c r="G54" s="202"/>
      <c r="H54" s="202"/>
      <c r="I54" s="202"/>
      <c r="J54" s="202"/>
    </row>
    <row r="55" spans="1:10">
      <c r="A55" s="202"/>
      <c r="B55" s="202"/>
      <c r="C55" s="202"/>
      <c r="D55" s="202"/>
      <c r="E55" s="202"/>
      <c r="F55" s="202"/>
      <c r="G55" s="202"/>
      <c r="H55" s="202"/>
      <c r="I55" s="202"/>
      <c r="J55" s="202"/>
    </row>
    <row r="56" spans="1:10">
      <c r="A56" s="202"/>
      <c r="B56" s="202"/>
      <c r="C56" s="202"/>
      <c r="D56" s="202"/>
      <c r="E56" s="202"/>
      <c r="F56" s="202"/>
      <c r="G56" s="202"/>
      <c r="H56" s="202"/>
      <c r="I56" s="202"/>
      <c r="J56" s="202"/>
    </row>
    <row r="57" spans="1:10">
      <c r="A57" s="202"/>
      <c r="B57" s="202"/>
      <c r="C57" s="202"/>
      <c r="D57" s="202"/>
      <c r="E57" s="202"/>
      <c r="F57" s="202"/>
      <c r="G57" s="202"/>
      <c r="H57" s="202"/>
      <c r="I57" s="202"/>
      <c r="J57" s="202"/>
    </row>
    <row r="58" spans="1:10">
      <c r="A58" s="202"/>
      <c r="B58" s="202"/>
      <c r="C58" s="202"/>
      <c r="D58" s="202"/>
      <c r="E58" s="202"/>
      <c r="F58" s="202"/>
      <c r="G58" s="202"/>
      <c r="H58" s="202"/>
      <c r="I58" s="202"/>
      <c r="J58" s="202"/>
    </row>
    <row r="59" spans="1:10">
      <c r="A59" s="202"/>
      <c r="B59" s="202"/>
      <c r="C59" s="202"/>
      <c r="D59" s="202"/>
      <c r="E59" s="202"/>
      <c r="F59" s="202"/>
      <c r="G59" s="202"/>
      <c r="H59" s="202"/>
      <c r="I59" s="202"/>
      <c r="J59" s="202"/>
    </row>
    <row r="60" spans="1:10">
      <c r="A60" s="202"/>
      <c r="B60" s="202"/>
      <c r="C60" s="202"/>
      <c r="D60" s="202"/>
      <c r="E60" s="202"/>
      <c r="F60" s="202"/>
      <c r="G60" s="202"/>
      <c r="H60" s="202"/>
      <c r="I60" s="202"/>
      <c r="J60" s="202"/>
    </row>
  </sheetData>
  <mergeCells count="4">
    <mergeCell ref="A1:I2"/>
    <mergeCell ref="A3:D3"/>
    <mergeCell ref="A4:D4"/>
    <mergeCell ref="C8:F8"/>
  </mergeCells>
  <pageMargins left="0.7" right="0.7" top="0.75" bottom="0.75" header="0.3" footer="0.3"/>
  <pageSetup paperSize="9" scale="9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4"/>
  <sheetViews>
    <sheetView workbookViewId="0">
      <selection activeCell="I350" sqref="I350"/>
    </sheetView>
  </sheetViews>
  <sheetFormatPr defaultRowHeight="12.75"/>
  <cols>
    <col min="1" max="1" width="5.140625" style="310" customWidth="1"/>
    <col min="2" max="2" width="23" style="213" customWidth="1"/>
    <col min="3" max="3" width="12.140625" style="213" customWidth="1"/>
    <col min="4" max="4" width="11.28515625" style="213" customWidth="1"/>
    <col min="5" max="5" width="14.5703125" style="311" customWidth="1"/>
    <col min="6" max="6" width="14.42578125" style="311" customWidth="1"/>
    <col min="7" max="7" width="12.7109375" style="311" customWidth="1"/>
    <col min="8" max="8" width="14.28515625" style="16" customWidth="1"/>
    <col min="9" max="9" width="13.85546875" style="312" customWidth="1"/>
    <col min="10" max="10" width="13.140625" style="213" customWidth="1"/>
    <col min="11" max="11" width="16.42578125" style="213" customWidth="1"/>
    <col min="12" max="256" width="9.140625" style="213"/>
    <col min="257" max="257" width="4.7109375" style="213" customWidth="1"/>
    <col min="258" max="258" width="23" style="213" customWidth="1"/>
    <col min="259" max="259" width="12.140625" style="213" customWidth="1"/>
    <col min="260" max="260" width="12" style="213" customWidth="1"/>
    <col min="261" max="261" width="11" style="213" customWidth="1"/>
    <col min="262" max="262" width="12.7109375" style="213" customWidth="1"/>
    <col min="263" max="263" width="13.42578125" style="213" customWidth="1"/>
    <col min="264" max="265" width="12" style="213" customWidth="1"/>
    <col min="266" max="266" width="11" style="213" customWidth="1"/>
    <col min="267" max="512" width="9.140625" style="213"/>
    <col min="513" max="513" width="4.7109375" style="213" customWidth="1"/>
    <col min="514" max="514" width="23" style="213" customWidth="1"/>
    <col min="515" max="515" width="12.140625" style="213" customWidth="1"/>
    <col min="516" max="516" width="12" style="213" customWidth="1"/>
    <col min="517" max="517" width="11" style="213" customWidth="1"/>
    <col min="518" max="518" width="12.7109375" style="213" customWidth="1"/>
    <col min="519" max="519" width="13.42578125" style="213" customWidth="1"/>
    <col min="520" max="521" width="12" style="213" customWidth="1"/>
    <col min="522" max="522" width="11" style="213" customWidth="1"/>
    <col min="523" max="768" width="9.140625" style="213"/>
    <col min="769" max="769" width="4.7109375" style="213" customWidth="1"/>
    <col min="770" max="770" width="23" style="213" customWidth="1"/>
    <col min="771" max="771" width="12.140625" style="213" customWidth="1"/>
    <col min="772" max="772" width="12" style="213" customWidth="1"/>
    <col min="773" max="773" width="11" style="213" customWidth="1"/>
    <col min="774" max="774" width="12.7109375" style="213" customWidth="1"/>
    <col min="775" max="775" width="13.42578125" style="213" customWidth="1"/>
    <col min="776" max="777" width="12" style="213" customWidth="1"/>
    <col min="778" max="778" width="11" style="213" customWidth="1"/>
    <col min="779" max="1024" width="9.140625" style="213"/>
    <col min="1025" max="1025" width="4.7109375" style="213" customWidth="1"/>
    <col min="1026" max="1026" width="23" style="213" customWidth="1"/>
    <col min="1027" max="1027" width="12.140625" style="213" customWidth="1"/>
    <col min="1028" max="1028" width="12" style="213" customWidth="1"/>
    <col min="1029" max="1029" width="11" style="213" customWidth="1"/>
    <col min="1030" max="1030" width="12.7109375" style="213" customWidth="1"/>
    <col min="1031" max="1031" width="13.42578125" style="213" customWidth="1"/>
    <col min="1032" max="1033" width="12" style="213" customWidth="1"/>
    <col min="1034" max="1034" width="11" style="213" customWidth="1"/>
    <col min="1035" max="1280" width="9.140625" style="213"/>
    <col min="1281" max="1281" width="4.7109375" style="213" customWidth="1"/>
    <col min="1282" max="1282" width="23" style="213" customWidth="1"/>
    <col min="1283" max="1283" width="12.140625" style="213" customWidth="1"/>
    <col min="1284" max="1284" width="12" style="213" customWidth="1"/>
    <col min="1285" max="1285" width="11" style="213" customWidth="1"/>
    <col min="1286" max="1286" width="12.7109375" style="213" customWidth="1"/>
    <col min="1287" max="1287" width="13.42578125" style="213" customWidth="1"/>
    <col min="1288" max="1289" width="12" style="213" customWidth="1"/>
    <col min="1290" max="1290" width="11" style="213" customWidth="1"/>
    <col min="1291" max="1536" width="9.140625" style="213"/>
    <col min="1537" max="1537" width="4.7109375" style="213" customWidth="1"/>
    <col min="1538" max="1538" width="23" style="213" customWidth="1"/>
    <col min="1539" max="1539" width="12.140625" style="213" customWidth="1"/>
    <col min="1540" max="1540" width="12" style="213" customWidth="1"/>
    <col min="1541" max="1541" width="11" style="213" customWidth="1"/>
    <col min="1542" max="1542" width="12.7109375" style="213" customWidth="1"/>
    <col min="1543" max="1543" width="13.42578125" style="213" customWidth="1"/>
    <col min="1544" max="1545" width="12" style="213" customWidth="1"/>
    <col min="1546" max="1546" width="11" style="213" customWidth="1"/>
    <col min="1547" max="1792" width="9.140625" style="213"/>
    <col min="1793" max="1793" width="4.7109375" style="213" customWidth="1"/>
    <col min="1794" max="1794" width="23" style="213" customWidth="1"/>
    <col min="1795" max="1795" width="12.140625" style="213" customWidth="1"/>
    <col min="1796" max="1796" width="12" style="213" customWidth="1"/>
    <col min="1797" max="1797" width="11" style="213" customWidth="1"/>
    <col min="1798" max="1798" width="12.7109375" style="213" customWidth="1"/>
    <col min="1799" max="1799" width="13.42578125" style="213" customWidth="1"/>
    <col min="1800" max="1801" width="12" style="213" customWidth="1"/>
    <col min="1802" max="1802" width="11" style="213" customWidth="1"/>
    <col min="1803" max="2048" width="9.140625" style="213"/>
    <col min="2049" max="2049" width="4.7109375" style="213" customWidth="1"/>
    <col min="2050" max="2050" width="23" style="213" customWidth="1"/>
    <col min="2051" max="2051" width="12.140625" style="213" customWidth="1"/>
    <col min="2052" max="2052" width="12" style="213" customWidth="1"/>
    <col min="2053" max="2053" width="11" style="213" customWidth="1"/>
    <col min="2054" max="2054" width="12.7109375" style="213" customWidth="1"/>
    <col min="2055" max="2055" width="13.42578125" style="213" customWidth="1"/>
    <col min="2056" max="2057" width="12" style="213" customWidth="1"/>
    <col min="2058" max="2058" width="11" style="213" customWidth="1"/>
    <col min="2059" max="2304" width="9.140625" style="213"/>
    <col min="2305" max="2305" width="4.7109375" style="213" customWidth="1"/>
    <col min="2306" max="2306" width="23" style="213" customWidth="1"/>
    <col min="2307" max="2307" width="12.140625" style="213" customWidth="1"/>
    <col min="2308" max="2308" width="12" style="213" customWidth="1"/>
    <col min="2309" max="2309" width="11" style="213" customWidth="1"/>
    <col min="2310" max="2310" width="12.7109375" style="213" customWidth="1"/>
    <col min="2311" max="2311" width="13.42578125" style="213" customWidth="1"/>
    <col min="2312" max="2313" width="12" style="213" customWidth="1"/>
    <col min="2314" max="2314" width="11" style="213" customWidth="1"/>
    <col min="2315" max="2560" width="9.140625" style="213"/>
    <col min="2561" max="2561" width="4.7109375" style="213" customWidth="1"/>
    <col min="2562" max="2562" width="23" style="213" customWidth="1"/>
    <col min="2563" max="2563" width="12.140625" style="213" customWidth="1"/>
    <col min="2564" max="2564" width="12" style="213" customWidth="1"/>
    <col min="2565" max="2565" width="11" style="213" customWidth="1"/>
    <col min="2566" max="2566" width="12.7109375" style="213" customWidth="1"/>
    <col min="2567" max="2567" width="13.42578125" style="213" customWidth="1"/>
    <col min="2568" max="2569" width="12" style="213" customWidth="1"/>
    <col min="2570" max="2570" width="11" style="213" customWidth="1"/>
    <col min="2571" max="2816" width="9.140625" style="213"/>
    <col min="2817" max="2817" width="4.7109375" style="213" customWidth="1"/>
    <col min="2818" max="2818" width="23" style="213" customWidth="1"/>
    <col min="2819" max="2819" width="12.140625" style="213" customWidth="1"/>
    <col min="2820" max="2820" width="12" style="213" customWidth="1"/>
    <col min="2821" max="2821" width="11" style="213" customWidth="1"/>
    <col min="2822" max="2822" width="12.7109375" style="213" customWidth="1"/>
    <col min="2823" max="2823" width="13.42578125" style="213" customWidth="1"/>
    <col min="2824" max="2825" width="12" style="213" customWidth="1"/>
    <col min="2826" max="2826" width="11" style="213" customWidth="1"/>
    <col min="2827" max="3072" width="9.140625" style="213"/>
    <col min="3073" max="3073" width="4.7109375" style="213" customWidth="1"/>
    <col min="3074" max="3074" width="23" style="213" customWidth="1"/>
    <col min="3075" max="3075" width="12.140625" style="213" customWidth="1"/>
    <col min="3076" max="3076" width="12" style="213" customWidth="1"/>
    <col min="3077" max="3077" width="11" style="213" customWidth="1"/>
    <col min="3078" max="3078" width="12.7109375" style="213" customWidth="1"/>
    <col min="3079" max="3079" width="13.42578125" style="213" customWidth="1"/>
    <col min="3080" max="3081" width="12" style="213" customWidth="1"/>
    <col min="3082" max="3082" width="11" style="213" customWidth="1"/>
    <col min="3083" max="3328" width="9.140625" style="213"/>
    <col min="3329" max="3329" width="4.7109375" style="213" customWidth="1"/>
    <col min="3330" max="3330" width="23" style="213" customWidth="1"/>
    <col min="3331" max="3331" width="12.140625" style="213" customWidth="1"/>
    <col min="3332" max="3332" width="12" style="213" customWidth="1"/>
    <col min="3333" max="3333" width="11" style="213" customWidth="1"/>
    <col min="3334" max="3334" width="12.7109375" style="213" customWidth="1"/>
    <col min="3335" max="3335" width="13.42578125" style="213" customWidth="1"/>
    <col min="3336" max="3337" width="12" style="213" customWidth="1"/>
    <col min="3338" max="3338" width="11" style="213" customWidth="1"/>
    <col min="3339" max="3584" width="9.140625" style="213"/>
    <col min="3585" max="3585" width="4.7109375" style="213" customWidth="1"/>
    <col min="3586" max="3586" width="23" style="213" customWidth="1"/>
    <col min="3587" max="3587" width="12.140625" style="213" customWidth="1"/>
    <col min="3588" max="3588" width="12" style="213" customWidth="1"/>
    <col min="3589" max="3589" width="11" style="213" customWidth="1"/>
    <col min="3590" max="3590" width="12.7109375" style="213" customWidth="1"/>
    <col min="3591" max="3591" width="13.42578125" style="213" customWidth="1"/>
    <col min="3592" max="3593" width="12" style="213" customWidth="1"/>
    <col min="3594" max="3594" width="11" style="213" customWidth="1"/>
    <col min="3595" max="3840" width="9.140625" style="213"/>
    <col min="3841" max="3841" width="4.7109375" style="213" customWidth="1"/>
    <col min="3842" max="3842" width="23" style="213" customWidth="1"/>
    <col min="3843" max="3843" width="12.140625" style="213" customWidth="1"/>
    <col min="3844" max="3844" width="12" style="213" customWidth="1"/>
    <col min="3845" max="3845" width="11" style="213" customWidth="1"/>
    <col min="3846" max="3846" width="12.7109375" style="213" customWidth="1"/>
    <col min="3847" max="3847" width="13.42578125" style="213" customWidth="1"/>
    <col min="3848" max="3849" width="12" style="213" customWidth="1"/>
    <col min="3850" max="3850" width="11" style="213" customWidth="1"/>
    <col min="3851" max="4096" width="9.140625" style="213"/>
    <col min="4097" max="4097" width="4.7109375" style="213" customWidth="1"/>
    <col min="4098" max="4098" width="23" style="213" customWidth="1"/>
    <col min="4099" max="4099" width="12.140625" style="213" customWidth="1"/>
    <col min="4100" max="4100" width="12" style="213" customWidth="1"/>
    <col min="4101" max="4101" width="11" style="213" customWidth="1"/>
    <col min="4102" max="4102" width="12.7109375" style="213" customWidth="1"/>
    <col min="4103" max="4103" width="13.42578125" style="213" customWidth="1"/>
    <col min="4104" max="4105" width="12" style="213" customWidth="1"/>
    <col min="4106" max="4106" width="11" style="213" customWidth="1"/>
    <col min="4107" max="4352" width="9.140625" style="213"/>
    <col min="4353" max="4353" width="4.7109375" style="213" customWidth="1"/>
    <col min="4354" max="4354" width="23" style="213" customWidth="1"/>
    <col min="4355" max="4355" width="12.140625" style="213" customWidth="1"/>
    <col min="4356" max="4356" width="12" style="213" customWidth="1"/>
    <col min="4357" max="4357" width="11" style="213" customWidth="1"/>
    <col min="4358" max="4358" width="12.7109375" style="213" customWidth="1"/>
    <col min="4359" max="4359" width="13.42578125" style="213" customWidth="1"/>
    <col min="4360" max="4361" width="12" style="213" customWidth="1"/>
    <col min="4362" max="4362" width="11" style="213" customWidth="1"/>
    <col min="4363" max="4608" width="9.140625" style="213"/>
    <col min="4609" max="4609" width="4.7109375" style="213" customWidth="1"/>
    <col min="4610" max="4610" width="23" style="213" customWidth="1"/>
    <col min="4611" max="4611" width="12.140625" style="213" customWidth="1"/>
    <col min="4612" max="4612" width="12" style="213" customWidth="1"/>
    <col min="4613" max="4613" width="11" style="213" customWidth="1"/>
    <col min="4614" max="4614" width="12.7109375" style="213" customWidth="1"/>
    <col min="4615" max="4615" width="13.42578125" style="213" customWidth="1"/>
    <col min="4616" max="4617" width="12" style="213" customWidth="1"/>
    <col min="4618" max="4618" width="11" style="213" customWidth="1"/>
    <col min="4619" max="4864" width="9.140625" style="213"/>
    <col min="4865" max="4865" width="4.7109375" style="213" customWidth="1"/>
    <col min="4866" max="4866" width="23" style="213" customWidth="1"/>
    <col min="4867" max="4867" width="12.140625" style="213" customWidth="1"/>
    <col min="4868" max="4868" width="12" style="213" customWidth="1"/>
    <col min="4869" max="4869" width="11" style="213" customWidth="1"/>
    <col min="4870" max="4870" width="12.7109375" style="213" customWidth="1"/>
    <col min="4871" max="4871" width="13.42578125" style="213" customWidth="1"/>
    <col min="4872" max="4873" width="12" style="213" customWidth="1"/>
    <col min="4874" max="4874" width="11" style="213" customWidth="1"/>
    <col min="4875" max="5120" width="9.140625" style="213"/>
    <col min="5121" max="5121" width="4.7109375" style="213" customWidth="1"/>
    <col min="5122" max="5122" width="23" style="213" customWidth="1"/>
    <col min="5123" max="5123" width="12.140625" style="213" customWidth="1"/>
    <col min="5124" max="5124" width="12" style="213" customWidth="1"/>
    <col min="5125" max="5125" width="11" style="213" customWidth="1"/>
    <col min="5126" max="5126" width="12.7109375" style="213" customWidth="1"/>
    <col min="5127" max="5127" width="13.42578125" style="213" customWidth="1"/>
    <col min="5128" max="5129" width="12" style="213" customWidth="1"/>
    <col min="5130" max="5130" width="11" style="213" customWidth="1"/>
    <col min="5131" max="5376" width="9.140625" style="213"/>
    <col min="5377" max="5377" width="4.7109375" style="213" customWidth="1"/>
    <col min="5378" max="5378" width="23" style="213" customWidth="1"/>
    <col min="5379" max="5379" width="12.140625" style="213" customWidth="1"/>
    <col min="5380" max="5380" width="12" style="213" customWidth="1"/>
    <col min="5381" max="5381" width="11" style="213" customWidth="1"/>
    <col min="5382" max="5382" width="12.7109375" style="213" customWidth="1"/>
    <col min="5383" max="5383" width="13.42578125" style="213" customWidth="1"/>
    <col min="5384" max="5385" width="12" style="213" customWidth="1"/>
    <col min="5386" max="5386" width="11" style="213" customWidth="1"/>
    <col min="5387" max="5632" width="9.140625" style="213"/>
    <col min="5633" max="5633" width="4.7109375" style="213" customWidth="1"/>
    <col min="5634" max="5634" width="23" style="213" customWidth="1"/>
    <col min="5635" max="5635" width="12.140625" style="213" customWidth="1"/>
    <col min="5636" max="5636" width="12" style="213" customWidth="1"/>
    <col min="5637" max="5637" width="11" style="213" customWidth="1"/>
    <col min="5638" max="5638" width="12.7109375" style="213" customWidth="1"/>
    <col min="5639" max="5639" width="13.42578125" style="213" customWidth="1"/>
    <col min="5640" max="5641" width="12" style="213" customWidth="1"/>
    <col min="5642" max="5642" width="11" style="213" customWidth="1"/>
    <col min="5643" max="5888" width="9.140625" style="213"/>
    <col min="5889" max="5889" width="4.7109375" style="213" customWidth="1"/>
    <col min="5890" max="5890" width="23" style="213" customWidth="1"/>
    <col min="5891" max="5891" width="12.140625" style="213" customWidth="1"/>
    <col min="5892" max="5892" width="12" style="213" customWidth="1"/>
    <col min="5893" max="5893" width="11" style="213" customWidth="1"/>
    <col min="5894" max="5894" width="12.7109375" style="213" customWidth="1"/>
    <col min="5895" max="5895" width="13.42578125" style="213" customWidth="1"/>
    <col min="5896" max="5897" width="12" style="213" customWidth="1"/>
    <col min="5898" max="5898" width="11" style="213" customWidth="1"/>
    <col min="5899" max="6144" width="9.140625" style="213"/>
    <col min="6145" max="6145" width="4.7109375" style="213" customWidth="1"/>
    <col min="6146" max="6146" width="23" style="213" customWidth="1"/>
    <col min="6147" max="6147" width="12.140625" style="213" customWidth="1"/>
    <col min="6148" max="6148" width="12" style="213" customWidth="1"/>
    <col min="6149" max="6149" width="11" style="213" customWidth="1"/>
    <col min="6150" max="6150" width="12.7109375" style="213" customWidth="1"/>
    <col min="6151" max="6151" width="13.42578125" style="213" customWidth="1"/>
    <col min="6152" max="6153" width="12" style="213" customWidth="1"/>
    <col min="6154" max="6154" width="11" style="213" customWidth="1"/>
    <col min="6155" max="6400" width="9.140625" style="213"/>
    <col min="6401" max="6401" width="4.7109375" style="213" customWidth="1"/>
    <col min="6402" max="6402" width="23" style="213" customWidth="1"/>
    <col min="6403" max="6403" width="12.140625" style="213" customWidth="1"/>
    <col min="6404" max="6404" width="12" style="213" customWidth="1"/>
    <col min="6405" max="6405" width="11" style="213" customWidth="1"/>
    <col min="6406" max="6406" width="12.7109375" style="213" customWidth="1"/>
    <col min="6407" max="6407" width="13.42578125" style="213" customWidth="1"/>
    <col min="6408" max="6409" width="12" style="213" customWidth="1"/>
    <col min="6410" max="6410" width="11" style="213" customWidth="1"/>
    <col min="6411" max="6656" width="9.140625" style="213"/>
    <col min="6657" max="6657" width="4.7109375" style="213" customWidth="1"/>
    <col min="6658" max="6658" width="23" style="213" customWidth="1"/>
    <col min="6659" max="6659" width="12.140625" style="213" customWidth="1"/>
    <col min="6660" max="6660" width="12" style="213" customWidth="1"/>
    <col min="6661" max="6661" width="11" style="213" customWidth="1"/>
    <col min="6662" max="6662" width="12.7109375" style="213" customWidth="1"/>
    <col min="6663" max="6663" width="13.42578125" style="213" customWidth="1"/>
    <col min="6664" max="6665" width="12" style="213" customWidth="1"/>
    <col min="6666" max="6666" width="11" style="213" customWidth="1"/>
    <col min="6667" max="6912" width="9.140625" style="213"/>
    <col min="6913" max="6913" width="4.7109375" style="213" customWidth="1"/>
    <col min="6914" max="6914" width="23" style="213" customWidth="1"/>
    <col min="6915" max="6915" width="12.140625" style="213" customWidth="1"/>
    <col min="6916" max="6916" width="12" style="213" customWidth="1"/>
    <col min="6917" max="6917" width="11" style="213" customWidth="1"/>
    <col min="6918" max="6918" width="12.7109375" style="213" customWidth="1"/>
    <col min="6919" max="6919" width="13.42578125" style="213" customWidth="1"/>
    <col min="6920" max="6921" width="12" style="213" customWidth="1"/>
    <col min="6922" max="6922" width="11" style="213" customWidth="1"/>
    <col min="6923" max="7168" width="9.140625" style="213"/>
    <col min="7169" max="7169" width="4.7109375" style="213" customWidth="1"/>
    <col min="7170" max="7170" width="23" style="213" customWidth="1"/>
    <col min="7171" max="7171" width="12.140625" style="213" customWidth="1"/>
    <col min="7172" max="7172" width="12" style="213" customWidth="1"/>
    <col min="7173" max="7173" width="11" style="213" customWidth="1"/>
    <col min="7174" max="7174" width="12.7109375" style="213" customWidth="1"/>
    <col min="7175" max="7175" width="13.42578125" style="213" customWidth="1"/>
    <col min="7176" max="7177" width="12" style="213" customWidth="1"/>
    <col min="7178" max="7178" width="11" style="213" customWidth="1"/>
    <col min="7179" max="7424" width="9.140625" style="213"/>
    <col min="7425" max="7425" width="4.7109375" style="213" customWidth="1"/>
    <col min="7426" max="7426" width="23" style="213" customWidth="1"/>
    <col min="7427" max="7427" width="12.140625" style="213" customWidth="1"/>
    <col min="7428" max="7428" width="12" style="213" customWidth="1"/>
    <col min="7429" max="7429" width="11" style="213" customWidth="1"/>
    <col min="7430" max="7430" width="12.7109375" style="213" customWidth="1"/>
    <col min="7431" max="7431" width="13.42578125" style="213" customWidth="1"/>
    <col min="7432" max="7433" width="12" style="213" customWidth="1"/>
    <col min="7434" max="7434" width="11" style="213" customWidth="1"/>
    <col min="7435" max="7680" width="9.140625" style="213"/>
    <col min="7681" max="7681" width="4.7109375" style="213" customWidth="1"/>
    <col min="7682" max="7682" width="23" style="213" customWidth="1"/>
    <col min="7683" max="7683" width="12.140625" style="213" customWidth="1"/>
    <col min="7684" max="7684" width="12" style="213" customWidth="1"/>
    <col min="7685" max="7685" width="11" style="213" customWidth="1"/>
    <col min="7686" max="7686" width="12.7109375" style="213" customWidth="1"/>
    <col min="7687" max="7687" width="13.42578125" style="213" customWidth="1"/>
    <col min="7688" max="7689" width="12" style="213" customWidth="1"/>
    <col min="7690" max="7690" width="11" style="213" customWidth="1"/>
    <col min="7691" max="7936" width="9.140625" style="213"/>
    <col min="7937" max="7937" width="4.7109375" style="213" customWidth="1"/>
    <col min="7938" max="7938" width="23" style="213" customWidth="1"/>
    <col min="7939" max="7939" width="12.140625" style="213" customWidth="1"/>
    <col min="7940" max="7940" width="12" style="213" customWidth="1"/>
    <col min="7941" max="7941" width="11" style="213" customWidth="1"/>
    <col min="7942" max="7942" width="12.7109375" style="213" customWidth="1"/>
    <col min="7943" max="7943" width="13.42578125" style="213" customWidth="1"/>
    <col min="7944" max="7945" width="12" style="213" customWidth="1"/>
    <col min="7946" max="7946" width="11" style="213" customWidth="1"/>
    <col min="7947" max="8192" width="9.140625" style="213"/>
    <col min="8193" max="8193" width="4.7109375" style="213" customWidth="1"/>
    <col min="8194" max="8194" width="23" style="213" customWidth="1"/>
    <col min="8195" max="8195" width="12.140625" style="213" customWidth="1"/>
    <col min="8196" max="8196" width="12" style="213" customWidth="1"/>
    <col min="8197" max="8197" width="11" style="213" customWidth="1"/>
    <col min="8198" max="8198" width="12.7109375" style="213" customWidth="1"/>
    <col min="8199" max="8199" width="13.42578125" style="213" customWidth="1"/>
    <col min="8200" max="8201" width="12" style="213" customWidth="1"/>
    <col min="8202" max="8202" width="11" style="213" customWidth="1"/>
    <col min="8203" max="8448" width="9.140625" style="213"/>
    <col min="8449" max="8449" width="4.7109375" style="213" customWidth="1"/>
    <col min="8450" max="8450" width="23" style="213" customWidth="1"/>
    <col min="8451" max="8451" width="12.140625" style="213" customWidth="1"/>
    <col min="8452" max="8452" width="12" style="213" customWidth="1"/>
    <col min="8453" max="8453" width="11" style="213" customWidth="1"/>
    <col min="8454" max="8454" width="12.7109375" style="213" customWidth="1"/>
    <col min="8455" max="8455" width="13.42578125" style="213" customWidth="1"/>
    <col min="8456" max="8457" width="12" style="213" customWidth="1"/>
    <col min="8458" max="8458" width="11" style="213" customWidth="1"/>
    <col min="8459" max="8704" width="9.140625" style="213"/>
    <col min="8705" max="8705" width="4.7109375" style="213" customWidth="1"/>
    <col min="8706" max="8706" width="23" style="213" customWidth="1"/>
    <col min="8707" max="8707" width="12.140625" style="213" customWidth="1"/>
    <col min="8708" max="8708" width="12" style="213" customWidth="1"/>
    <col min="8709" max="8709" width="11" style="213" customWidth="1"/>
    <col min="8710" max="8710" width="12.7109375" style="213" customWidth="1"/>
    <col min="8711" max="8711" width="13.42578125" style="213" customWidth="1"/>
    <col min="8712" max="8713" width="12" style="213" customWidth="1"/>
    <col min="8714" max="8714" width="11" style="213" customWidth="1"/>
    <col min="8715" max="8960" width="9.140625" style="213"/>
    <col min="8961" max="8961" width="4.7109375" style="213" customWidth="1"/>
    <col min="8962" max="8962" width="23" style="213" customWidth="1"/>
    <col min="8963" max="8963" width="12.140625" style="213" customWidth="1"/>
    <col min="8964" max="8964" width="12" style="213" customWidth="1"/>
    <col min="8965" max="8965" width="11" style="213" customWidth="1"/>
    <col min="8966" max="8966" width="12.7109375" style="213" customWidth="1"/>
    <col min="8967" max="8967" width="13.42578125" style="213" customWidth="1"/>
    <col min="8968" max="8969" width="12" style="213" customWidth="1"/>
    <col min="8970" max="8970" width="11" style="213" customWidth="1"/>
    <col min="8971" max="9216" width="9.140625" style="213"/>
    <col min="9217" max="9217" width="4.7109375" style="213" customWidth="1"/>
    <col min="9218" max="9218" width="23" style="213" customWidth="1"/>
    <col min="9219" max="9219" width="12.140625" style="213" customWidth="1"/>
    <col min="9220" max="9220" width="12" style="213" customWidth="1"/>
    <col min="9221" max="9221" width="11" style="213" customWidth="1"/>
    <col min="9222" max="9222" width="12.7109375" style="213" customWidth="1"/>
    <col min="9223" max="9223" width="13.42578125" style="213" customWidth="1"/>
    <col min="9224" max="9225" width="12" style="213" customWidth="1"/>
    <col min="9226" max="9226" width="11" style="213" customWidth="1"/>
    <col min="9227" max="9472" width="9.140625" style="213"/>
    <col min="9473" max="9473" width="4.7109375" style="213" customWidth="1"/>
    <col min="9474" max="9474" width="23" style="213" customWidth="1"/>
    <col min="9475" max="9475" width="12.140625" style="213" customWidth="1"/>
    <col min="9476" max="9476" width="12" style="213" customWidth="1"/>
    <col min="9477" max="9477" width="11" style="213" customWidth="1"/>
    <col min="9478" max="9478" width="12.7109375" style="213" customWidth="1"/>
    <col min="9479" max="9479" width="13.42578125" style="213" customWidth="1"/>
    <col min="9480" max="9481" width="12" style="213" customWidth="1"/>
    <col min="9482" max="9482" width="11" style="213" customWidth="1"/>
    <col min="9483" max="9728" width="9.140625" style="213"/>
    <col min="9729" max="9729" width="4.7109375" style="213" customWidth="1"/>
    <col min="9730" max="9730" width="23" style="213" customWidth="1"/>
    <col min="9731" max="9731" width="12.140625" style="213" customWidth="1"/>
    <col min="9732" max="9732" width="12" style="213" customWidth="1"/>
    <col min="9733" max="9733" width="11" style="213" customWidth="1"/>
    <col min="9734" max="9734" width="12.7109375" style="213" customWidth="1"/>
    <col min="9735" max="9735" width="13.42578125" style="213" customWidth="1"/>
    <col min="9736" max="9737" width="12" style="213" customWidth="1"/>
    <col min="9738" max="9738" width="11" style="213" customWidth="1"/>
    <col min="9739" max="9984" width="9.140625" style="213"/>
    <col min="9985" max="9985" width="4.7109375" style="213" customWidth="1"/>
    <col min="9986" max="9986" width="23" style="213" customWidth="1"/>
    <col min="9987" max="9987" width="12.140625" style="213" customWidth="1"/>
    <col min="9988" max="9988" width="12" style="213" customWidth="1"/>
    <col min="9989" max="9989" width="11" style="213" customWidth="1"/>
    <col min="9990" max="9990" width="12.7109375" style="213" customWidth="1"/>
    <col min="9991" max="9991" width="13.42578125" style="213" customWidth="1"/>
    <col min="9992" max="9993" width="12" style="213" customWidth="1"/>
    <col min="9994" max="9994" width="11" style="213" customWidth="1"/>
    <col min="9995" max="10240" width="9.140625" style="213"/>
    <col min="10241" max="10241" width="4.7109375" style="213" customWidth="1"/>
    <col min="10242" max="10242" width="23" style="213" customWidth="1"/>
    <col min="10243" max="10243" width="12.140625" style="213" customWidth="1"/>
    <col min="10244" max="10244" width="12" style="213" customWidth="1"/>
    <col min="10245" max="10245" width="11" style="213" customWidth="1"/>
    <col min="10246" max="10246" width="12.7109375" style="213" customWidth="1"/>
    <col min="10247" max="10247" width="13.42578125" style="213" customWidth="1"/>
    <col min="10248" max="10249" width="12" style="213" customWidth="1"/>
    <col min="10250" max="10250" width="11" style="213" customWidth="1"/>
    <col min="10251" max="10496" width="9.140625" style="213"/>
    <col min="10497" max="10497" width="4.7109375" style="213" customWidth="1"/>
    <col min="10498" max="10498" width="23" style="213" customWidth="1"/>
    <col min="10499" max="10499" width="12.140625" style="213" customWidth="1"/>
    <col min="10500" max="10500" width="12" style="213" customWidth="1"/>
    <col min="10501" max="10501" width="11" style="213" customWidth="1"/>
    <col min="10502" max="10502" width="12.7109375" style="213" customWidth="1"/>
    <col min="10503" max="10503" width="13.42578125" style="213" customWidth="1"/>
    <col min="10504" max="10505" width="12" style="213" customWidth="1"/>
    <col min="10506" max="10506" width="11" style="213" customWidth="1"/>
    <col min="10507" max="10752" width="9.140625" style="213"/>
    <col min="10753" max="10753" width="4.7109375" style="213" customWidth="1"/>
    <col min="10754" max="10754" width="23" style="213" customWidth="1"/>
    <col min="10755" max="10755" width="12.140625" style="213" customWidth="1"/>
    <col min="10756" max="10756" width="12" style="213" customWidth="1"/>
    <col min="10757" max="10757" width="11" style="213" customWidth="1"/>
    <col min="10758" max="10758" width="12.7109375" style="213" customWidth="1"/>
    <col min="10759" max="10759" width="13.42578125" style="213" customWidth="1"/>
    <col min="10760" max="10761" width="12" style="213" customWidth="1"/>
    <col min="10762" max="10762" width="11" style="213" customWidth="1"/>
    <col min="10763" max="11008" width="9.140625" style="213"/>
    <col min="11009" max="11009" width="4.7109375" style="213" customWidth="1"/>
    <col min="11010" max="11010" width="23" style="213" customWidth="1"/>
    <col min="11011" max="11011" width="12.140625" style="213" customWidth="1"/>
    <col min="11012" max="11012" width="12" style="213" customWidth="1"/>
    <col min="11013" max="11013" width="11" style="213" customWidth="1"/>
    <col min="11014" max="11014" width="12.7109375" style="213" customWidth="1"/>
    <col min="11015" max="11015" width="13.42578125" style="213" customWidth="1"/>
    <col min="11016" max="11017" width="12" style="213" customWidth="1"/>
    <col min="11018" max="11018" width="11" style="213" customWidth="1"/>
    <col min="11019" max="11264" width="9.140625" style="213"/>
    <col min="11265" max="11265" width="4.7109375" style="213" customWidth="1"/>
    <col min="11266" max="11266" width="23" style="213" customWidth="1"/>
    <col min="11267" max="11267" width="12.140625" style="213" customWidth="1"/>
    <col min="11268" max="11268" width="12" style="213" customWidth="1"/>
    <col min="11269" max="11269" width="11" style="213" customWidth="1"/>
    <col min="11270" max="11270" width="12.7109375" style="213" customWidth="1"/>
    <col min="11271" max="11271" width="13.42578125" style="213" customWidth="1"/>
    <col min="11272" max="11273" width="12" style="213" customWidth="1"/>
    <col min="11274" max="11274" width="11" style="213" customWidth="1"/>
    <col min="11275" max="11520" width="9.140625" style="213"/>
    <col min="11521" max="11521" width="4.7109375" style="213" customWidth="1"/>
    <col min="11522" max="11522" width="23" style="213" customWidth="1"/>
    <col min="11523" max="11523" width="12.140625" style="213" customWidth="1"/>
    <col min="11524" max="11524" width="12" style="213" customWidth="1"/>
    <col min="11525" max="11525" width="11" style="213" customWidth="1"/>
    <col min="11526" max="11526" width="12.7109375" style="213" customWidth="1"/>
    <col min="11527" max="11527" width="13.42578125" style="213" customWidth="1"/>
    <col min="11528" max="11529" width="12" style="213" customWidth="1"/>
    <col min="11530" max="11530" width="11" style="213" customWidth="1"/>
    <col min="11531" max="11776" width="9.140625" style="213"/>
    <col min="11777" max="11777" width="4.7109375" style="213" customWidth="1"/>
    <col min="11778" max="11778" width="23" style="213" customWidth="1"/>
    <col min="11779" max="11779" width="12.140625" style="213" customWidth="1"/>
    <col min="11780" max="11780" width="12" style="213" customWidth="1"/>
    <col min="11781" max="11781" width="11" style="213" customWidth="1"/>
    <col min="11782" max="11782" width="12.7109375" style="213" customWidth="1"/>
    <col min="11783" max="11783" width="13.42578125" style="213" customWidth="1"/>
    <col min="11784" max="11785" width="12" style="213" customWidth="1"/>
    <col min="11786" max="11786" width="11" style="213" customWidth="1"/>
    <col min="11787" max="12032" width="9.140625" style="213"/>
    <col min="12033" max="12033" width="4.7109375" style="213" customWidth="1"/>
    <col min="12034" max="12034" width="23" style="213" customWidth="1"/>
    <col min="12035" max="12035" width="12.140625" style="213" customWidth="1"/>
    <col min="12036" max="12036" width="12" style="213" customWidth="1"/>
    <col min="12037" max="12037" width="11" style="213" customWidth="1"/>
    <col min="12038" max="12038" width="12.7109375" style="213" customWidth="1"/>
    <col min="12039" max="12039" width="13.42578125" style="213" customWidth="1"/>
    <col min="12040" max="12041" width="12" style="213" customWidth="1"/>
    <col min="12042" max="12042" width="11" style="213" customWidth="1"/>
    <col min="12043" max="12288" width="9.140625" style="213"/>
    <col min="12289" max="12289" width="4.7109375" style="213" customWidth="1"/>
    <col min="12290" max="12290" width="23" style="213" customWidth="1"/>
    <col min="12291" max="12291" width="12.140625" style="213" customWidth="1"/>
    <col min="12292" max="12292" width="12" style="213" customWidth="1"/>
    <col min="12293" max="12293" width="11" style="213" customWidth="1"/>
    <col min="12294" max="12294" width="12.7109375" style="213" customWidth="1"/>
    <col min="12295" max="12295" width="13.42578125" style="213" customWidth="1"/>
    <col min="12296" max="12297" width="12" style="213" customWidth="1"/>
    <col min="12298" max="12298" width="11" style="213" customWidth="1"/>
    <col min="12299" max="12544" width="9.140625" style="213"/>
    <col min="12545" max="12545" width="4.7109375" style="213" customWidth="1"/>
    <col min="12546" max="12546" width="23" style="213" customWidth="1"/>
    <col min="12547" max="12547" width="12.140625" style="213" customWidth="1"/>
    <col min="12548" max="12548" width="12" style="213" customWidth="1"/>
    <col min="12549" max="12549" width="11" style="213" customWidth="1"/>
    <col min="12550" max="12550" width="12.7109375" style="213" customWidth="1"/>
    <col min="12551" max="12551" width="13.42578125" style="213" customWidth="1"/>
    <col min="12552" max="12553" width="12" style="213" customWidth="1"/>
    <col min="12554" max="12554" width="11" style="213" customWidth="1"/>
    <col min="12555" max="12800" width="9.140625" style="213"/>
    <col min="12801" max="12801" width="4.7109375" style="213" customWidth="1"/>
    <col min="12802" max="12802" width="23" style="213" customWidth="1"/>
    <col min="12803" max="12803" width="12.140625" style="213" customWidth="1"/>
    <col min="12804" max="12804" width="12" style="213" customWidth="1"/>
    <col min="12805" max="12805" width="11" style="213" customWidth="1"/>
    <col min="12806" max="12806" width="12.7109375" style="213" customWidth="1"/>
    <col min="12807" max="12807" width="13.42578125" style="213" customWidth="1"/>
    <col min="12808" max="12809" width="12" style="213" customWidth="1"/>
    <col min="12810" max="12810" width="11" style="213" customWidth="1"/>
    <col min="12811" max="13056" width="9.140625" style="213"/>
    <col min="13057" max="13057" width="4.7109375" style="213" customWidth="1"/>
    <col min="13058" max="13058" width="23" style="213" customWidth="1"/>
    <col min="13059" max="13059" width="12.140625" style="213" customWidth="1"/>
    <col min="13060" max="13060" width="12" style="213" customWidth="1"/>
    <col min="13061" max="13061" width="11" style="213" customWidth="1"/>
    <col min="13062" max="13062" width="12.7109375" style="213" customWidth="1"/>
    <col min="13063" max="13063" width="13.42578125" style="213" customWidth="1"/>
    <col min="13064" max="13065" width="12" style="213" customWidth="1"/>
    <col min="13066" max="13066" width="11" style="213" customWidth="1"/>
    <col min="13067" max="13312" width="9.140625" style="213"/>
    <col min="13313" max="13313" width="4.7109375" style="213" customWidth="1"/>
    <col min="13314" max="13314" width="23" style="213" customWidth="1"/>
    <col min="13315" max="13315" width="12.140625" style="213" customWidth="1"/>
    <col min="13316" max="13316" width="12" style="213" customWidth="1"/>
    <col min="13317" max="13317" width="11" style="213" customWidth="1"/>
    <col min="13318" max="13318" width="12.7109375" style="213" customWidth="1"/>
    <col min="13319" max="13319" width="13.42578125" style="213" customWidth="1"/>
    <col min="13320" max="13321" width="12" style="213" customWidth="1"/>
    <col min="13322" max="13322" width="11" style="213" customWidth="1"/>
    <col min="13323" max="13568" width="9.140625" style="213"/>
    <col min="13569" max="13569" width="4.7109375" style="213" customWidth="1"/>
    <col min="13570" max="13570" width="23" style="213" customWidth="1"/>
    <col min="13571" max="13571" width="12.140625" style="213" customWidth="1"/>
    <col min="13572" max="13572" width="12" style="213" customWidth="1"/>
    <col min="13573" max="13573" width="11" style="213" customWidth="1"/>
    <col min="13574" max="13574" width="12.7109375" style="213" customWidth="1"/>
    <col min="13575" max="13575" width="13.42578125" style="213" customWidth="1"/>
    <col min="13576" max="13577" width="12" style="213" customWidth="1"/>
    <col min="13578" max="13578" width="11" style="213" customWidth="1"/>
    <col min="13579" max="13824" width="9.140625" style="213"/>
    <col min="13825" max="13825" width="4.7109375" style="213" customWidth="1"/>
    <col min="13826" max="13826" width="23" style="213" customWidth="1"/>
    <col min="13827" max="13827" width="12.140625" style="213" customWidth="1"/>
    <col min="13828" max="13828" width="12" style="213" customWidth="1"/>
    <col min="13829" max="13829" width="11" style="213" customWidth="1"/>
    <col min="13830" max="13830" width="12.7109375" style="213" customWidth="1"/>
    <col min="13831" max="13831" width="13.42578125" style="213" customWidth="1"/>
    <col min="13832" max="13833" width="12" style="213" customWidth="1"/>
    <col min="13834" max="13834" width="11" style="213" customWidth="1"/>
    <col min="13835" max="14080" width="9.140625" style="213"/>
    <col min="14081" max="14081" width="4.7109375" style="213" customWidth="1"/>
    <col min="14082" max="14082" width="23" style="213" customWidth="1"/>
    <col min="14083" max="14083" width="12.140625" style="213" customWidth="1"/>
    <col min="14084" max="14084" width="12" style="213" customWidth="1"/>
    <col min="14085" max="14085" width="11" style="213" customWidth="1"/>
    <col min="14086" max="14086" width="12.7109375" style="213" customWidth="1"/>
    <col min="14087" max="14087" width="13.42578125" style="213" customWidth="1"/>
    <col min="14088" max="14089" width="12" style="213" customWidth="1"/>
    <col min="14090" max="14090" width="11" style="213" customWidth="1"/>
    <col min="14091" max="14336" width="9.140625" style="213"/>
    <col min="14337" max="14337" width="4.7109375" style="213" customWidth="1"/>
    <col min="14338" max="14338" width="23" style="213" customWidth="1"/>
    <col min="14339" max="14339" width="12.140625" style="213" customWidth="1"/>
    <col min="14340" max="14340" width="12" style="213" customWidth="1"/>
    <col min="14341" max="14341" width="11" style="213" customWidth="1"/>
    <col min="14342" max="14342" width="12.7109375" style="213" customWidth="1"/>
    <col min="14343" max="14343" width="13.42578125" style="213" customWidth="1"/>
    <col min="14344" max="14345" width="12" style="213" customWidth="1"/>
    <col min="14346" max="14346" width="11" style="213" customWidth="1"/>
    <col min="14347" max="14592" width="9.140625" style="213"/>
    <col min="14593" max="14593" width="4.7109375" style="213" customWidth="1"/>
    <col min="14594" max="14594" width="23" style="213" customWidth="1"/>
    <col min="14595" max="14595" width="12.140625" style="213" customWidth="1"/>
    <col min="14596" max="14596" width="12" style="213" customWidth="1"/>
    <col min="14597" max="14597" width="11" style="213" customWidth="1"/>
    <col min="14598" max="14598" width="12.7109375" style="213" customWidth="1"/>
    <col min="14599" max="14599" width="13.42578125" style="213" customWidth="1"/>
    <col min="14600" max="14601" width="12" style="213" customWidth="1"/>
    <col min="14602" max="14602" width="11" style="213" customWidth="1"/>
    <col min="14603" max="14848" width="9.140625" style="213"/>
    <col min="14849" max="14849" width="4.7109375" style="213" customWidth="1"/>
    <col min="14850" max="14850" width="23" style="213" customWidth="1"/>
    <col min="14851" max="14851" width="12.140625" style="213" customWidth="1"/>
    <col min="14852" max="14852" width="12" style="213" customWidth="1"/>
    <col min="14853" max="14853" width="11" style="213" customWidth="1"/>
    <col min="14854" max="14854" width="12.7109375" style="213" customWidth="1"/>
    <col min="14855" max="14855" width="13.42578125" style="213" customWidth="1"/>
    <col min="14856" max="14857" width="12" style="213" customWidth="1"/>
    <col min="14858" max="14858" width="11" style="213" customWidth="1"/>
    <col min="14859" max="15104" width="9.140625" style="213"/>
    <col min="15105" max="15105" width="4.7109375" style="213" customWidth="1"/>
    <col min="15106" max="15106" width="23" style="213" customWidth="1"/>
    <col min="15107" max="15107" width="12.140625" style="213" customWidth="1"/>
    <col min="15108" max="15108" width="12" style="213" customWidth="1"/>
    <col min="15109" max="15109" width="11" style="213" customWidth="1"/>
    <col min="15110" max="15110" width="12.7109375" style="213" customWidth="1"/>
    <col min="15111" max="15111" width="13.42578125" style="213" customWidth="1"/>
    <col min="15112" max="15113" width="12" style="213" customWidth="1"/>
    <col min="15114" max="15114" width="11" style="213" customWidth="1"/>
    <col min="15115" max="15360" width="9.140625" style="213"/>
    <col min="15361" max="15361" width="4.7109375" style="213" customWidth="1"/>
    <col min="15362" max="15362" width="23" style="213" customWidth="1"/>
    <col min="15363" max="15363" width="12.140625" style="213" customWidth="1"/>
    <col min="15364" max="15364" width="12" style="213" customWidth="1"/>
    <col min="15365" max="15365" width="11" style="213" customWidth="1"/>
    <col min="15366" max="15366" width="12.7109375" style="213" customWidth="1"/>
    <col min="15367" max="15367" width="13.42578125" style="213" customWidth="1"/>
    <col min="15368" max="15369" width="12" style="213" customWidth="1"/>
    <col min="15370" max="15370" width="11" style="213" customWidth="1"/>
    <col min="15371" max="15616" width="9.140625" style="213"/>
    <col min="15617" max="15617" width="4.7109375" style="213" customWidth="1"/>
    <col min="15618" max="15618" width="23" style="213" customWidth="1"/>
    <col min="15619" max="15619" width="12.140625" style="213" customWidth="1"/>
    <col min="15620" max="15620" width="12" style="213" customWidth="1"/>
    <col min="15621" max="15621" width="11" style="213" customWidth="1"/>
    <col min="15622" max="15622" width="12.7109375" style="213" customWidth="1"/>
    <col min="15623" max="15623" width="13.42578125" style="213" customWidth="1"/>
    <col min="15624" max="15625" width="12" style="213" customWidth="1"/>
    <col min="15626" max="15626" width="11" style="213" customWidth="1"/>
    <col min="15627" max="15872" width="9.140625" style="213"/>
    <col min="15873" max="15873" width="4.7109375" style="213" customWidth="1"/>
    <col min="15874" max="15874" width="23" style="213" customWidth="1"/>
    <col min="15875" max="15875" width="12.140625" style="213" customWidth="1"/>
    <col min="15876" max="15876" width="12" style="213" customWidth="1"/>
    <col min="15877" max="15877" width="11" style="213" customWidth="1"/>
    <col min="15878" max="15878" width="12.7109375" style="213" customWidth="1"/>
    <col min="15879" max="15879" width="13.42578125" style="213" customWidth="1"/>
    <col min="15880" max="15881" width="12" style="213" customWidth="1"/>
    <col min="15882" max="15882" width="11" style="213" customWidth="1"/>
    <col min="15883" max="16128" width="9.140625" style="213"/>
    <col min="16129" max="16129" width="4.7109375" style="213" customWidth="1"/>
    <col min="16130" max="16130" width="23" style="213" customWidth="1"/>
    <col min="16131" max="16131" width="12.140625" style="213" customWidth="1"/>
    <col min="16132" max="16132" width="12" style="213" customWidth="1"/>
    <col min="16133" max="16133" width="11" style="213" customWidth="1"/>
    <col min="16134" max="16134" width="12.7109375" style="213" customWidth="1"/>
    <col min="16135" max="16135" width="13.42578125" style="213" customWidth="1"/>
    <col min="16136" max="16137" width="12" style="213" customWidth="1"/>
    <col min="16138" max="16138" width="11" style="213" customWidth="1"/>
    <col min="16139" max="16384" width="9.140625" style="213"/>
  </cols>
  <sheetData>
    <row r="1" spans="1:11" ht="15">
      <c r="A1" s="207" t="s">
        <v>278</v>
      </c>
      <c r="B1" s="208"/>
      <c r="C1" s="209"/>
      <c r="D1" s="210"/>
      <c r="E1" s="210"/>
      <c r="F1" s="210"/>
      <c r="G1" s="210"/>
      <c r="H1" s="314"/>
      <c r="I1" s="210"/>
      <c r="J1" s="211"/>
      <c r="K1" s="212"/>
    </row>
    <row r="2" spans="1:11" ht="15">
      <c r="A2" s="214"/>
      <c r="B2" s="215"/>
      <c r="C2" s="215"/>
      <c r="D2" s="215"/>
      <c r="E2" s="215"/>
      <c r="F2" s="215"/>
      <c r="G2" s="215"/>
      <c r="H2" s="315"/>
      <c r="I2" s="215"/>
      <c r="J2" s="215"/>
      <c r="K2" s="212"/>
    </row>
    <row r="3" spans="1:11" ht="15">
      <c r="A3" s="216"/>
      <c r="B3" s="215"/>
      <c r="C3" s="215"/>
      <c r="D3" s="215"/>
      <c r="E3" s="215"/>
      <c r="F3" s="215"/>
      <c r="G3" s="215"/>
      <c r="H3" s="315"/>
      <c r="I3" s="215"/>
      <c r="J3" s="211"/>
      <c r="K3" s="212"/>
    </row>
    <row r="4" spans="1:11" ht="12.75" customHeight="1">
      <c r="A4" s="217" t="s">
        <v>279</v>
      </c>
      <c r="B4" s="402" t="s">
        <v>280</v>
      </c>
      <c r="C4" s="402"/>
      <c r="D4" s="402"/>
      <c r="E4" s="402"/>
      <c r="F4" s="402" t="s">
        <v>281</v>
      </c>
      <c r="G4" s="402"/>
      <c r="H4" s="402" t="s">
        <v>282</v>
      </c>
      <c r="I4" s="402"/>
      <c r="J4" s="215"/>
      <c r="K4" s="212"/>
    </row>
    <row r="5" spans="1:11" ht="15">
      <c r="A5" s="218">
        <v>1</v>
      </c>
      <c r="B5" s="398" t="s">
        <v>283</v>
      </c>
      <c r="C5" s="399"/>
      <c r="D5" s="399"/>
      <c r="E5" s="400"/>
      <c r="F5" s="401"/>
      <c r="G5" s="401"/>
      <c r="H5" s="401">
        <f>+ГБ!I10</f>
        <v>128489958.31999999</v>
      </c>
      <c r="I5" s="401"/>
      <c r="J5" s="215"/>
      <c r="K5" s="212"/>
    </row>
    <row r="6" spans="1:11" ht="15">
      <c r="A6" s="219">
        <v>2</v>
      </c>
      <c r="B6" s="398" t="s">
        <v>284</v>
      </c>
      <c r="C6" s="399"/>
      <c r="D6" s="399"/>
      <c r="E6" s="400"/>
      <c r="F6" s="401">
        <f>+Balance!C13</f>
        <v>291038494.12</v>
      </c>
      <c r="G6" s="401"/>
      <c r="H6" s="401">
        <v>162548535.80000001</v>
      </c>
      <c r="I6" s="401"/>
      <c r="J6" s="220"/>
      <c r="K6" s="212"/>
    </row>
    <row r="7" spans="1:11" ht="15">
      <c r="A7" s="218">
        <v>3</v>
      </c>
      <c r="B7" s="398" t="s">
        <v>285</v>
      </c>
      <c r="C7" s="399"/>
      <c r="D7" s="399"/>
      <c r="E7" s="400"/>
      <c r="F7" s="401"/>
      <c r="G7" s="401"/>
      <c r="H7" s="401"/>
      <c r="I7" s="401"/>
      <c r="J7" s="215"/>
      <c r="K7" s="212"/>
    </row>
    <row r="8" spans="1:11" ht="15" customHeight="1">
      <c r="A8" s="218">
        <v>4</v>
      </c>
      <c r="B8" s="406" t="s">
        <v>286</v>
      </c>
      <c r="C8" s="406"/>
      <c r="D8" s="406"/>
      <c r="E8" s="406"/>
      <c r="F8" s="407">
        <f>SUM(F5:F7)</f>
        <v>291038494.12</v>
      </c>
      <c r="G8" s="407"/>
      <c r="H8" s="407">
        <f>SUM(H5:I7)</f>
        <v>291038494.12</v>
      </c>
      <c r="I8" s="407"/>
      <c r="J8" s="221"/>
      <c r="K8" s="222"/>
    </row>
    <row r="9" spans="1:11" ht="15">
      <c r="A9" s="223"/>
      <c r="B9" s="211" t="s">
        <v>287</v>
      </c>
      <c r="C9" s="224" t="s">
        <v>288</v>
      </c>
      <c r="D9" s="224"/>
      <c r="E9" s="224"/>
      <c r="F9" s="220"/>
      <c r="G9" s="225">
        <f>+F8-Balance!C13</f>
        <v>0</v>
      </c>
      <c r="H9" s="316"/>
      <c r="I9" s="225">
        <f>+H8-Balance!D13</f>
        <v>-74145015.299999952</v>
      </c>
      <c r="J9" s="215"/>
      <c r="K9" s="212"/>
    </row>
    <row r="10" spans="1:11" ht="15">
      <c r="A10" s="226"/>
      <c r="B10" s="227"/>
      <c r="C10" s="227"/>
      <c r="D10" s="227"/>
      <c r="E10" s="227"/>
      <c r="F10" s="227"/>
      <c r="G10" s="227"/>
      <c r="H10" s="317"/>
      <c r="I10" s="227"/>
      <c r="J10" s="211"/>
      <c r="K10" s="212"/>
    </row>
    <row r="11" spans="1:11" ht="15">
      <c r="A11" s="226"/>
      <c r="B11" s="227"/>
      <c r="C11" s="227"/>
      <c r="D11" s="227"/>
      <c r="E11" s="227"/>
      <c r="F11" s="227"/>
      <c r="G11" s="227"/>
      <c r="H11" s="317"/>
      <c r="I11" s="227"/>
      <c r="J11" s="211"/>
      <c r="K11" s="212"/>
    </row>
    <row r="12" spans="1:11" ht="15">
      <c r="A12" s="226"/>
      <c r="B12" s="227"/>
      <c r="C12" s="227"/>
      <c r="D12" s="227"/>
      <c r="E12" s="227"/>
      <c r="F12" s="227"/>
      <c r="G12" s="227"/>
      <c r="H12" s="317"/>
      <c r="I12" s="227"/>
      <c r="J12" s="211"/>
      <c r="K12" s="212"/>
    </row>
    <row r="13" spans="1:11" ht="15">
      <c r="A13" s="228"/>
      <c r="B13" s="229"/>
      <c r="C13" s="229"/>
      <c r="D13" s="229"/>
      <c r="E13" s="229"/>
      <c r="F13" s="230"/>
      <c r="G13" s="230"/>
      <c r="H13" s="318"/>
      <c r="I13" s="230"/>
      <c r="J13" s="220"/>
      <c r="K13" s="212"/>
    </row>
    <row r="14" spans="1:11" ht="15">
      <c r="A14" s="408" t="s">
        <v>289</v>
      </c>
      <c r="B14" s="408"/>
      <c r="C14" s="231"/>
      <c r="D14" s="231"/>
      <c r="E14" s="231"/>
      <c r="F14" s="231"/>
      <c r="G14" s="231"/>
      <c r="H14" s="319"/>
      <c r="I14" s="231"/>
      <c r="J14" s="232"/>
      <c r="K14" s="212"/>
    </row>
    <row r="15" spans="1:11" ht="15">
      <c r="A15" s="216"/>
      <c r="B15" s="215"/>
      <c r="C15" s="215"/>
      <c r="D15" s="215"/>
      <c r="E15" s="215"/>
      <c r="F15" s="215"/>
      <c r="G15" s="215"/>
      <c r="H15" s="315"/>
      <c r="I15" s="215"/>
      <c r="J15" s="215"/>
      <c r="K15" s="212"/>
    </row>
    <row r="16" spans="1:11" ht="15">
      <c r="A16" s="223"/>
      <c r="B16" s="211" t="s">
        <v>290</v>
      </c>
      <c r="C16" s="215"/>
      <c r="D16" s="215"/>
      <c r="E16" s="215"/>
      <c r="F16" s="215"/>
      <c r="G16" s="215"/>
      <c r="H16" s="315"/>
      <c r="I16" s="215"/>
      <c r="J16" s="215"/>
      <c r="K16" s="212"/>
    </row>
    <row r="17" spans="1:11" ht="15">
      <c r="A17" s="216"/>
      <c r="B17" s="215"/>
      <c r="C17" s="215"/>
      <c r="D17" s="215"/>
      <c r="E17" s="215"/>
      <c r="F17" s="215"/>
      <c r="G17" s="215"/>
      <c r="H17" s="315"/>
      <c r="I17" s="215"/>
      <c r="J17" s="215"/>
      <c r="K17" s="212"/>
    </row>
    <row r="18" spans="1:11" ht="48" customHeight="1">
      <c r="A18" s="217" t="s">
        <v>279</v>
      </c>
      <c r="B18" s="409" t="s">
        <v>3</v>
      </c>
      <c r="C18" s="410"/>
      <c r="D18" s="406" t="s">
        <v>291</v>
      </c>
      <c r="E18" s="406"/>
      <c r="F18" s="402" t="s">
        <v>292</v>
      </c>
      <c r="G18" s="402"/>
      <c r="H18" s="411" t="s">
        <v>293</v>
      </c>
      <c r="I18" s="411"/>
      <c r="J18" s="215"/>
      <c r="K18" s="212"/>
    </row>
    <row r="19" spans="1:11" ht="15">
      <c r="A19" s="218">
        <v>1</v>
      </c>
      <c r="B19" s="398" t="s">
        <v>281</v>
      </c>
      <c r="C19" s="400"/>
      <c r="D19" s="403">
        <f>+Balance!C14</f>
        <v>378011809.33999997</v>
      </c>
      <c r="E19" s="403"/>
      <c r="F19" s="404"/>
      <c r="G19" s="405"/>
      <c r="H19" s="403">
        <f>+D19+F19</f>
        <v>378011809.33999997</v>
      </c>
      <c r="I19" s="403"/>
      <c r="J19" s="215"/>
      <c r="K19" s="366"/>
    </row>
    <row r="20" spans="1:11" ht="15">
      <c r="A20" s="218">
        <v>2</v>
      </c>
      <c r="B20" s="398" t="s">
        <v>294</v>
      </c>
      <c r="C20" s="400"/>
      <c r="D20" s="403">
        <f>+ГБ!K33</f>
        <v>10929325.120000001</v>
      </c>
      <c r="E20" s="403"/>
      <c r="F20" s="404"/>
      <c r="G20" s="405"/>
      <c r="H20" s="403">
        <f t="shared" ref="H20:H24" si="0">+D20-G20</f>
        <v>10929325.120000001</v>
      </c>
      <c r="I20" s="403"/>
      <c r="J20" s="215"/>
      <c r="K20" s="212"/>
    </row>
    <row r="21" spans="1:11" ht="15">
      <c r="A21" s="218">
        <v>3</v>
      </c>
      <c r="B21" s="398" t="s">
        <v>295</v>
      </c>
      <c r="C21" s="400"/>
      <c r="D21" s="403">
        <f>+D22+D23</f>
        <v>14625590.049999952</v>
      </c>
      <c r="E21" s="403"/>
      <c r="F21" s="404"/>
      <c r="G21" s="405"/>
      <c r="H21" s="403">
        <f t="shared" si="0"/>
        <v>14625590.049999952</v>
      </c>
      <c r="I21" s="403"/>
      <c r="J21" s="215"/>
      <c r="K21" s="212"/>
    </row>
    <row r="22" spans="1:11" ht="15">
      <c r="A22" s="218"/>
      <c r="B22" s="398" t="s">
        <v>296</v>
      </c>
      <c r="C22" s="400"/>
      <c r="D22" s="412">
        <f>+D19+D20-D24</f>
        <v>14625590.049999952</v>
      </c>
      <c r="E22" s="412"/>
      <c r="F22" s="404"/>
      <c r="G22" s="405"/>
      <c r="H22" s="403">
        <f t="shared" si="0"/>
        <v>14625590.049999952</v>
      </c>
      <c r="I22" s="403"/>
      <c r="J22" s="215"/>
      <c r="K22" s="212"/>
    </row>
    <row r="23" spans="1:11" ht="15">
      <c r="A23" s="218"/>
      <c r="B23" s="398" t="s">
        <v>297</v>
      </c>
      <c r="C23" s="400"/>
      <c r="D23" s="403"/>
      <c r="E23" s="403"/>
      <c r="F23" s="404"/>
      <c r="G23" s="405"/>
      <c r="H23" s="403">
        <f t="shared" si="0"/>
        <v>0</v>
      </c>
      <c r="I23" s="403"/>
      <c r="J23" s="215"/>
      <c r="K23" s="212"/>
    </row>
    <row r="24" spans="1:11">
      <c r="A24" s="218">
        <v>4</v>
      </c>
      <c r="B24" s="398" t="s">
        <v>282</v>
      </c>
      <c r="C24" s="400"/>
      <c r="D24" s="403">
        <f>+Balance!D14</f>
        <v>374315544.41000003</v>
      </c>
      <c r="E24" s="403"/>
      <c r="F24" s="404"/>
      <c r="G24" s="405"/>
      <c r="H24" s="403">
        <f t="shared" si="0"/>
        <v>374315544.41000003</v>
      </c>
      <c r="I24" s="403"/>
      <c r="J24" s="215"/>
      <c r="K24" s="233"/>
    </row>
    <row r="25" spans="1:11" ht="15">
      <c r="A25" s="216"/>
      <c r="B25" s="215"/>
      <c r="C25" s="215"/>
      <c r="D25" s="215"/>
      <c r="E25" s="221"/>
      <c r="F25" s="215"/>
      <c r="G25" s="215"/>
      <c r="H25" s="315"/>
      <c r="I25" s="215"/>
      <c r="J25" s="215"/>
      <c r="K25" s="212"/>
    </row>
    <row r="26" spans="1:11" ht="15">
      <c r="A26" s="223"/>
      <c r="B26" s="215" t="s">
        <v>298</v>
      </c>
      <c r="C26" s="215"/>
      <c r="D26" s="215"/>
      <c r="E26" s="215"/>
      <c r="F26" s="215"/>
      <c r="G26" s="215"/>
      <c r="H26" s="315"/>
      <c r="I26" s="215"/>
      <c r="J26" s="215"/>
      <c r="K26" s="212"/>
    </row>
    <row r="27" spans="1:11" ht="15">
      <c r="A27" s="216"/>
      <c r="B27" s="215"/>
      <c r="C27" s="215"/>
      <c r="D27" s="215"/>
      <c r="E27" s="215"/>
      <c r="F27" s="215"/>
      <c r="G27" s="215"/>
      <c r="H27" s="315"/>
      <c r="I27" s="215"/>
      <c r="J27" s="215"/>
      <c r="K27" s="212"/>
    </row>
    <row r="28" spans="1:11" ht="15">
      <c r="A28" s="217" t="s">
        <v>279</v>
      </c>
      <c r="B28" s="406" t="s">
        <v>280</v>
      </c>
      <c r="C28" s="406"/>
      <c r="D28" s="406" t="s">
        <v>281</v>
      </c>
      <c r="E28" s="406"/>
      <c r="F28" s="406"/>
      <c r="G28" s="409" t="s">
        <v>282</v>
      </c>
      <c r="H28" s="416"/>
      <c r="I28" s="410"/>
      <c r="J28" s="215"/>
      <c r="K28" s="212"/>
    </row>
    <row r="29" spans="1:11" ht="15">
      <c r="A29" s="218">
        <v>1</v>
      </c>
      <c r="B29" s="413" t="s">
        <v>299</v>
      </c>
      <c r="C29" s="413"/>
      <c r="D29" s="414">
        <f>+Balance!C15</f>
        <v>344890.11</v>
      </c>
      <c r="E29" s="415"/>
      <c r="F29" s="415"/>
      <c r="G29" s="414">
        <f>+Balance!D15</f>
        <v>142607.59</v>
      </c>
      <c r="H29" s="415"/>
      <c r="I29" s="415"/>
      <c r="J29" s="215"/>
      <c r="K29" s="212"/>
    </row>
    <row r="30" spans="1:11" ht="15">
      <c r="A30" s="218">
        <v>2</v>
      </c>
      <c r="B30" s="413" t="s">
        <v>300</v>
      </c>
      <c r="C30" s="413"/>
      <c r="D30" s="414"/>
      <c r="E30" s="415"/>
      <c r="F30" s="415"/>
      <c r="G30" s="414"/>
      <c r="H30" s="414"/>
      <c r="I30" s="414"/>
      <c r="J30" s="215"/>
      <c r="K30" s="212"/>
    </row>
    <row r="31" spans="1:11" ht="15">
      <c r="A31" s="218">
        <v>3</v>
      </c>
      <c r="B31" s="413" t="s">
        <v>301</v>
      </c>
      <c r="C31" s="413"/>
      <c r="D31" s="414"/>
      <c r="E31" s="415"/>
      <c r="F31" s="415"/>
      <c r="G31" s="415"/>
      <c r="H31" s="415"/>
      <c r="I31" s="415"/>
      <c r="J31" s="215"/>
      <c r="K31" s="212"/>
    </row>
    <row r="32" spans="1:11" ht="15">
      <c r="A32" s="218">
        <v>4</v>
      </c>
      <c r="B32" s="413" t="s">
        <v>302</v>
      </c>
      <c r="C32" s="413"/>
      <c r="D32" s="414"/>
      <c r="E32" s="415"/>
      <c r="F32" s="415"/>
      <c r="G32" s="414"/>
      <c r="H32" s="414"/>
      <c r="I32" s="414"/>
      <c r="J32" s="215"/>
      <c r="K32" s="212"/>
    </row>
    <row r="33" spans="1:11" ht="15">
      <c r="A33" s="218">
        <v>5</v>
      </c>
      <c r="B33" s="406" t="s">
        <v>286</v>
      </c>
      <c r="C33" s="406"/>
      <c r="D33" s="407">
        <f>SUM(D29:F32)</f>
        <v>344890.11</v>
      </c>
      <c r="E33" s="407"/>
      <c r="F33" s="407"/>
      <c r="G33" s="407">
        <f>SUM(G29:I32)</f>
        <v>142607.59</v>
      </c>
      <c r="H33" s="407"/>
      <c r="I33" s="407"/>
      <c r="J33" s="234"/>
      <c r="K33" s="212"/>
    </row>
    <row r="34" spans="1:11" ht="12.75" customHeight="1">
      <c r="A34" s="216"/>
      <c r="B34" s="215"/>
      <c r="C34" s="215"/>
      <c r="D34" s="215"/>
      <c r="E34" s="215"/>
      <c r="F34" s="235"/>
      <c r="G34" s="215"/>
      <c r="H34" s="315"/>
      <c r="I34" s="215"/>
      <c r="J34" s="215"/>
      <c r="K34" s="212"/>
    </row>
    <row r="35" spans="1:11" ht="15">
      <c r="A35" s="223"/>
      <c r="B35" s="215" t="s">
        <v>303</v>
      </c>
      <c r="C35" s="215"/>
      <c r="D35" s="215"/>
      <c r="E35" s="215"/>
      <c r="F35" s="215"/>
      <c r="G35" s="215"/>
      <c r="H35" s="315"/>
      <c r="I35" s="215"/>
      <c r="J35" s="215"/>
      <c r="K35" s="212"/>
    </row>
    <row r="36" spans="1:11" ht="15">
      <c r="A36" s="216"/>
      <c r="B36" s="215"/>
      <c r="C36" s="215"/>
      <c r="D36" s="215"/>
      <c r="E36" s="215"/>
      <c r="F36" s="215"/>
      <c r="G36" s="215"/>
      <c r="H36" s="315"/>
      <c r="I36" s="215"/>
      <c r="J36" s="215"/>
      <c r="K36" s="212"/>
    </row>
    <row r="37" spans="1:11" ht="15">
      <c r="A37" s="217" t="s">
        <v>279</v>
      </c>
      <c r="B37" s="406" t="s">
        <v>304</v>
      </c>
      <c r="C37" s="406"/>
      <c r="D37" s="406"/>
      <c r="E37" s="406"/>
      <c r="F37" s="406" t="s">
        <v>281</v>
      </c>
      <c r="G37" s="406"/>
      <c r="H37" s="406" t="s">
        <v>282</v>
      </c>
      <c r="I37" s="406"/>
      <c r="J37" s="215"/>
      <c r="K37" s="212"/>
    </row>
    <row r="38" spans="1:11" ht="12.75" customHeight="1">
      <c r="A38" s="218">
        <v>1</v>
      </c>
      <c r="B38" s="417" t="s">
        <v>305</v>
      </c>
      <c r="C38" s="417"/>
      <c r="D38" s="417"/>
      <c r="E38" s="417"/>
      <c r="F38" s="415"/>
      <c r="G38" s="415"/>
      <c r="H38" s="415"/>
      <c r="I38" s="415"/>
      <c r="J38" s="215"/>
      <c r="K38" s="212"/>
    </row>
    <row r="39" spans="1:11" ht="15">
      <c r="A39" s="218">
        <v>2</v>
      </c>
      <c r="B39" s="398" t="s">
        <v>306</v>
      </c>
      <c r="C39" s="399"/>
      <c r="D39" s="399"/>
      <c r="E39" s="400"/>
      <c r="F39" s="415"/>
      <c r="G39" s="415"/>
      <c r="H39" s="415"/>
      <c r="I39" s="415"/>
      <c r="J39" s="215"/>
      <c r="K39" s="212"/>
    </row>
    <row r="40" spans="1:11" ht="15">
      <c r="A40" s="218">
        <v>3</v>
      </c>
      <c r="B40" s="398" t="s">
        <v>307</v>
      </c>
      <c r="C40" s="399"/>
      <c r="D40" s="399"/>
      <c r="E40" s="400"/>
      <c r="F40" s="415"/>
      <c r="G40" s="415"/>
      <c r="H40" s="415"/>
      <c r="I40" s="415"/>
      <c r="J40" s="215"/>
      <c r="K40" s="212"/>
    </row>
    <row r="41" spans="1:11" ht="15">
      <c r="A41" s="218">
        <v>4</v>
      </c>
      <c r="B41" s="398" t="s">
        <v>308</v>
      </c>
      <c r="C41" s="399"/>
      <c r="D41" s="399"/>
      <c r="E41" s="400"/>
      <c r="F41" s="415"/>
      <c r="G41" s="415"/>
      <c r="H41" s="415"/>
      <c r="I41" s="415"/>
      <c r="J41" s="215"/>
      <c r="K41" s="212"/>
    </row>
    <row r="42" spans="1:11" ht="15">
      <c r="A42" s="218">
        <v>5</v>
      </c>
      <c r="B42" s="418" t="s">
        <v>309</v>
      </c>
      <c r="C42" s="418"/>
      <c r="D42" s="418"/>
      <c r="E42" s="418"/>
      <c r="F42" s="415"/>
      <c r="G42" s="415"/>
      <c r="H42" s="415"/>
      <c r="I42" s="415"/>
      <c r="J42" s="215"/>
      <c r="K42" s="212"/>
    </row>
    <row r="43" spans="1:11" ht="15">
      <c r="A43" s="218">
        <v>6</v>
      </c>
      <c r="B43" s="418" t="s">
        <v>310</v>
      </c>
      <c r="C43" s="418"/>
      <c r="D43" s="418"/>
      <c r="E43" s="418"/>
      <c r="F43" s="415"/>
      <c r="G43" s="415"/>
      <c r="H43" s="415"/>
      <c r="I43" s="415"/>
      <c r="J43" s="215"/>
      <c r="K43" s="212"/>
    </row>
    <row r="44" spans="1:11" ht="15">
      <c r="A44" s="218">
        <v>7</v>
      </c>
      <c r="B44" s="415"/>
      <c r="C44" s="415"/>
      <c r="D44" s="415"/>
      <c r="E44" s="415"/>
      <c r="F44" s="415"/>
      <c r="G44" s="415"/>
      <c r="H44" s="421">
        <f>+Balance!D16</f>
        <v>58334908</v>
      </c>
      <c r="I44" s="422"/>
      <c r="J44" s="215"/>
      <c r="K44" s="212"/>
    </row>
    <row r="45" spans="1:11" ht="15">
      <c r="A45" s="218">
        <v>8</v>
      </c>
      <c r="B45" s="406" t="s">
        <v>311</v>
      </c>
      <c r="C45" s="406"/>
      <c r="D45" s="406"/>
      <c r="E45" s="406"/>
      <c r="F45" s="407">
        <f>SUM(F38:G44)</f>
        <v>0</v>
      </c>
      <c r="G45" s="407"/>
      <c r="H45" s="407">
        <f>SUM(H38:I44)</f>
        <v>58334908</v>
      </c>
      <c r="I45" s="407"/>
      <c r="J45" s="215"/>
      <c r="K45" s="212"/>
    </row>
    <row r="46" spans="1:11" ht="15">
      <c r="A46" s="216"/>
      <c r="B46" s="236"/>
      <c r="C46" s="236"/>
      <c r="D46" s="236"/>
      <c r="E46" s="236"/>
      <c r="F46" s="211"/>
      <c r="G46" s="211"/>
      <c r="H46" s="320"/>
      <c r="I46" s="211"/>
      <c r="J46" s="215"/>
      <c r="K46" s="212"/>
    </row>
    <row r="47" spans="1:11" ht="12.75" customHeight="1">
      <c r="A47" s="419" t="s">
        <v>312</v>
      </c>
      <c r="B47" s="419"/>
      <c r="C47" s="419"/>
      <c r="D47" s="419"/>
      <c r="E47" s="419"/>
      <c r="F47" s="419"/>
      <c r="G47" s="419"/>
      <c r="H47" s="419"/>
      <c r="I47" s="419"/>
      <c r="J47" s="419"/>
      <c r="K47" s="212"/>
    </row>
    <row r="48" spans="1:11" ht="15">
      <c r="A48" s="419"/>
      <c r="B48" s="419"/>
      <c r="C48" s="419"/>
      <c r="D48" s="419"/>
      <c r="E48" s="419"/>
      <c r="F48" s="419"/>
      <c r="G48" s="419"/>
      <c r="H48" s="419"/>
      <c r="I48" s="419"/>
      <c r="J48" s="419"/>
      <c r="K48" s="212"/>
    </row>
    <row r="49" spans="1:11" ht="15">
      <c r="A49" s="419"/>
      <c r="B49" s="419"/>
      <c r="C49" s="419"/>
      <c r="D49" s="419"/>
      <c r="E49" s="419"/>
      <c r="F49" s="419"/>
      <c r="G49" s="419"/>
      <c r="H49" s="419"/>
      <c r="I49" s="419"/>
      <c r="J49" s="419"/>
      <c r="K49" s="212"/>
    </row>
    <row r="50" spans="1:11" ht="15">
      <c r="A50" s="237"/>
      <c r="B50" s="238"/>
      <c r="C50" s="238"/>
      <c r="D50" s="238"/>
      <c r="E50" s="238"/>
      <c r="F50" s="238"/>
      <c r="G50" s="238"/>
      <c r="H50" s="321"/>
      <c r="I50" s="238"/>
      <c r="J50" s="238"/>
      <c r="K50" s="212"/>
    </row>
    <row r="51" spans="1:11" ht="15">
      <c r="A51" s="237"/>
      <c r="B51" s="238"/>
      <c r="C51" s="238"/>
      <c r="D51" s="238"/>
      <c r="E51" s="238"/>
      <c r="F51" s="238"/>
      <c r="G51" s="238"/>
      <c r="H51" s="321"/>
      <c r="I51" s="238"/>
      <c r="J51" s="238"/>
      <c r="K51" s="212"/>
    </row>
    <row r="52" spans="1:11" ht="15">
      <c r="A52" s="237"/>
      <c r="B52" s="238"/>
      <c r="C52" s="238"/>
      <c r="D52" s="238"/>
      <c r="E52" s="238"/>
      <c r="F52" s="238"/>
      <c r="G52" s="238"/>
      <c r="H52" s="321"/>
      <c r="I52" s="238"/>
      <c r="J52" s="238"/>
      <c r="K52" s="212"/>
    </row>
    <row r="53" spans="1:11" ht="15.75" thickBot="1">
      <c r="A53" s="239"/>
      <c r="B53" s="240"/>
      <c r="C53" s="240"/>
      <c r="D53" s="240"/>
      <c r="E53" s="240"/>
      <c r="F53" s="240"/>
      <c r="G53" s="240"/>
      <c r="H53" s="322"/>
      <c r="I53" s="240"/>
      <c r="J53" s="240"/>
      <c r="K53" s="212"/>
    </row>
    <row r="54" spans="1:11" ht="15">
      <c r="A54" s="420" t="s">
        <v>313</v>
      </c>
      <c r="B54" s="420"/>
      <c r="C54" s="231"/>
      <c r="D54" s="231"/>
      <c r="E54" s="231"/>
      <c r="F54" s="231"/>
      <c r="G54" s="231"/>
      <c r="H54" s="319"/>
      <c r="I54" s="231"/>
      <c r="J54" s="231"/>
      <c r="K54" s="212"/>
    </row>
    <row r="55" spans="1:11" ht="15">
      <c r="A55" s="241"/>
      <c r="B55" s="242"/>
      <c r="C55" s="242"/>
      <c r="D55" s="242"/>
      <c r="E55" s="242"/>
      <c r="F55" s="242"/>
      <c r="G55" s="242"/>
      <c r="H55" s="323"/>
      <c r="I55" s="242"/>
      <c r="J55" s="215"/>
      <c r="K55" s="212"/>
    </row>
    <row r="56" spans="1:11" ht="15">
      <c r="A56" s="217" t="s">
        <v>279</v>
      </c>
      <c r="B56" s="406" t="s">
        <v>280</v>
      </c>
      <c r="C56" s="406"/>
      <c r="D56" s="406"/>
      <c r="E56" s="406"/>
      <c r="F56" s="406" t="s">
        <v>281</v>
      </c>
      <c r="G56" s="406"/>
      <c r="H56" s="406" t="s">
        <v>282</v>
      </c>
      <c r="I56" s="406"/>
      <c r="J56" s="215"/>
      <c r="K56" s="212"/>
    </row>
    <row r="57" spans="1:11" ht="15">
      <c r="A57" s="218">
        <v>1</v>
      </c>
      <c r="B57" s="398" t="s">
        <v>600</v>
      </c>
      <c r="C57" s="399"/>
      <c r="D57" s="399"/>
      <c r="E57" s="400"/>
      <c r="F57" s="423">
        <f>+Balance!C17</f>
        <v>508981007.19999999</v>
      </c>
      <c r="G57" s="405"/>
      <c r="H57" s="423">
        <f>+Balance!D17</f>
        <v>508981007.19999999</v>
      </c>
      <c r="I57" s="405"/>
      <c r="J57" s="215"/>
      <c r="K57" s="212"/>
    </row>
    <row r="58" spans="1:11" ht="15">
      <c r="A58" s="218">
        <v>2</v>
      </c>
      <c r="B58" s="406"/>
      <c r="C58" s="406"/>
      <c r="D58" s="406"/>
      <c r="E58" s="406"/>
      <c r="F58" s="404"/>
      <c r="G58" s="405"/>
      <c r="H58" s="404"/>
      <c r="I58" s="405"/>
      <c r="J58" s="215"/>
      <c r="K58" s="212"/>
    </row>
    <row r="59" spans="1:11" ht="15">
      <c r="A59" s="218">
        <v>3</v>
      </c>
      <c r="B59" s="406" t="s">
        <v>39</v>
      </c>
      <c r="C59" s="406"/>
      <c r="D59" s="406"/>
      <c r="E59" s="406"/>
      <c r="F59" s="423">
        <f>+F57</f>
        <v>508981007.19999999</v>
      </c>
      <c r="G59" s="405"/>
      <c r="H59" s="423">
        <f>+H57</f>
        <v>508981007.19999999</v>
      </c>
      <c r="I59" s="405"/>
      <c r="J59" s="215"/>
      <c r="K59" s="212"/>
    </row>
    <row r="60" spans="1:11" ht="15">
      <c r="A60" s="216"/>
      <c r="B60" s="215"/>
      <c r="C60" s="215"/>
      <c r="D60" s="215"/>
      <c r="E60" s="215"/>
      <c r="F60" s="215"/>
      <c r="G60" s="215"/>
      <c r="H60" s="315"/>
      <c r="I60" s="215"/>
      <c r="J60" s="215"/>
      <c r="K60" s="212"/>
    </row>
    <row r="61" spans="1:11" ht="15">
      <c r="A61" s="408" t="s">
        <v>314</v>
      </c>
      <c r="B61" s="408"/>
      <c r="C61" s="231"/>
      <c r="D61" s="231"/>
      <c r="E61" s="231"/>
      <c r="F61" s="231"/>
      <c r="G61" s="231"/>
      <c r="H61" s="319"/>
      <c r="I61" s="231"/>
      <c r="J61" s="231"/>
      <c r="K61" s="212"/>
    </row>
    <row r="62" spans="1:11" ht="12.75" customHeight="1">
      <c r="A62" s="241"/>
      <c r="B62" s="242"/>
      <c r="C62" s="242"/>
      <c r="D62" s="242"/>
      <c r="E62" s="242"/>
      <c r="F62" s="242"/>
      <c r="G62" s="242"/>
      <c r="H62" s="323"/>
      <c r="I62" s="242"/>
      <c r="J62" s="215"/>
      <c r="K62" s="212"/>
    </row>
    <row r="63" spans="1:11" ht="15">
      <c r="A63" s="424" t="s">
        <v>279</v>
      </c>
      <c r="B63" s="406" t="s">
        <v>3</v>
      </c>
      <c r="C63" s="406" t="s">
        <v>315</v>
      </c>
      <c r="D63" s="406"/>
      <c r="E63" s="406"/>
      <c r="F63" s="406"/>
      <c r="G63" s="406"/>
      <c r="H63" s="406"/>
      <c r="I63" s="406" t="s">
        <v>39</v>
      </c>
      <c r="J63" s="406"/>
      <c r="K63" s="212"/>
    </row>
    <row r="64" spans="1:11" ht="24">
      <c r="A64" s="424"/>
      <c r="B64" s="406"/>
      <c r="C64" s="243" t="s">
        <v>316</v>
      </c>
      <c r="D64" s="243" t="s">
        <v>317</v>
      </c>
      <c r="E64" s="243" t="s">
        <v>318</v>
      </c>
      <c r="F64" s="243" t="s">
        <v>319</v>
      </c>
      <c r="G64" s="243" t="s">
        <v>320</v>
      </c>
      <c r="H64" s="324" t="s">
        <v>321</v>
      </c>
      <c r="I64" s="406"/>
      <c r="J64" s="406"/>
      <c r="K64" s="212"/>
    </row>
    <row r="65" spans="1:11" ht="12.75" customHeight="1">
      <c r="A65" s="218">
        <v>1</v>
      </c>
      <c r="B65" s="244" t="s">
        <v>322</v>
      </c>
      <c r="C65" s="245"/>
      <c r="D65" s="245"/>
      <c r="E65" s="245"/>
      <c r="F65" s="246"/>
      <c r="G65" s="246">
        <f>+Balance!C18</f>
        <v>1930456.38</v>
      </c>
      <c r="H65" s="325"/>
      <c r="I65" s="403">
        <f t="shared" ref="I65:I70" si="1">SUM(C65:H65)</f>
        <v>1930456.38</v>
      </c>
      <c r="J65" s="403"/>
      <c r="K65" s="212"/>
    </row>
    <row r="66" spans="1:11" ht="15">
      <c r="A66" s="218">
        <v>2</v>
      </c>
      <c r="B66" s="247" t="s">
        <v>323</v>
      </c>
      <c r="C66" s="245"/>
      <c r="D66" s="245"/>
      <c r="E66" s="245"/>
      <c r="F66" s="246"/>
      <c r="G66" s="246"/>
      <c r="H66" s="325"/>
      <c r="I66" s="403">
        <f t="shared" si="1"/>
        <v>0</v>
      </c>
      <c r="J66" s="403"/>
      <c r="K66" s="212"/>
    </row>
    <row r="67" spans="1:11" ht="15">
      <c r="A67" s="218">
        <v>3</v>
      </c>
      <c r="B67" s="247" t="s">
        <v>324</v>
      </c>
      <c r="C67" s="245"/>
      <c r="D67" s="245"/>
      <c r="E67" s="245"/>
      <c r="F67" s="246"/>
      <c r="G67" s="246"/>
      <c r="H67" s="325"/>
      <c r="I67" s="403">
        <f t="shared" si="1"/>
        <v>0</v>
      </c>
      <c r="J67" s="403"/>
      <c r="K67" s="212"/>
    </row>
    <row r="68" spans="1:11" ht="15">
      <c r="A68" s="218">
        <v>4</v>
      </c>
      <c r="B68" s="244" t="s">
        <v>325</v>
      </c>
      <c r="C68" s="245">
        <f t="shared" ref="C68:H68" si="2">+C65+C66-C67</f>
        <v>0</v>
      </c>
      <c r="D68" s="245">
        <f t="shared" si="2"/>
        <v>0</v>
      </c>
      <c r="E68" s="245">
        <f t="shared" si="2"/>
        <v>0</v>
      </c>
      <c r="F68" s="248">
        <f t="shared" si="2"/>
        <v>0</v>
      </c>
      <c r="G68" s="248">
        <f t="shared" si="2"/>
        <v>1930456.38</v>
      </c>
      <c r="H68" s="326">
        <f t="shared" si="2"/>
        <v>0</v>
      </c>
      <c r="I68" s="403">
        <f>SUM(C68:H68)</f>
        <v>1930456.38</v>
      </c>
      <c r="J68" s="403"/>
      <c r="K68" s="212"/>
    </row>
    <row r="69" spans="1:11" ht="15">
      <c r="A69" s="218">
        <v>5</v>
      </c>
      <c r="B69" s="244" t="s">
        <v>326</v>
      </c>
      <c r="C69" s="245"/>
      <c r="D69" s="245"/>
      <c r="E69" s="245"/>
      <c r="F69" s="248"/>
      <c r="G69" s="248"/>
      <c r="H69" s="326"/>
      <c r="I69" s="403">
        <f t="shared" si="1"/>
        <v>0</v>
      </c>
      <c r="J69" s="403"/>
      <c r="K69" s="212"/>
    </row>
    <row r="70" spans="1:11" ht="15">
      <c r="A70" s="218">
        <v>6</v>
      </c>
      <c r="B70" s="244" t="s">
        <v>327</v>
      </c>
      <c r="C70" s="245"/>
      <c r="D70" s="245"/>
      <c r="E70" s="245"/>
      <c r="F70" s="248"/>
      <c r="G70" s="248"/>
      <c r="H70" s="326"/>
      <c r="I70" s="403">
        <f t="shared" si="1"/>
        <v>0</v>
      </c>
      <c r="J70" s="403"/>
      <c r="K70" s="212"/>
    </row>
    <row r="71" spans="1:11" ht="15">
      <c r="A71" s="218">
        <v>7</v>
      </c>
      <c r="B71" s="247" t="s">
        <v>328</v>
      </c>
      <c r="C71" s="245"/>
      <c r="D71" s="245"/>
      <c r="E71" s="245"/>
      <c r="F71" s="248"/>
      <c r="G71" s="248"/>
      <c r="H71" s="326"/>
      <c r="I71" s="403"/>
      <c r="J71" s="403"/>
      <c r="K71" s="212"/>
    </row>
    <row r="72" spans="1:11" ht="12.75" customHeight="1">
      <c r="A72" s="218">
        <v>7.1</v>
      </c>
      <c r="B72" s="247" t="s">
        <v>281</v>
      </c>
      <c r="C72" s="245">
        <f t="shared" ref="C72:H72" si="3">+C65-C69+C70</f>
        <v>0</v>
      </c>
      <c r="D72" s="245">
        <f t="shared" si="3"/>
        <v>0</v>
      </c>
      <c r="E72" s="245">
        <f t="shared" si="3"/>
        <v>0</v>
      </c>
      <c r="F72" s="245">
        <f t="shared" si="3"/>
        <v>0</v>
      </c>
      <c r="G72" s="245">
        <f t="shared" si="3"/>
        <v>1930456.38</v>
      </c>
      <c r="H72" s="325">
        <f t="shared" si="3"/>
        <v>0</v>
      </c>
      <c r="I72" s="403">
        <f>SUM(C72:H72)</f>
        <v>1930456.38</v>
      </c>
      <c r="J72" s="403"/>
      <c r="K72" s="249"/>
    </row>
    <row r="73" spans="1:11">
      <c r="A73" s="218">
        <v>7.2</v>
      </c>
      <c r="B73" s="247" t="s">
        <v>282</v>
      </c>
      <c r="C73" s="245">
        <f t="shared" ref="C73:H73" si="4">+C68-C69+C70</f>
        <v>0</v>
      </c>
      <c r="D73" s="245">
        <f t="shared" si="4"/>
        <v>0</v>
      </c>
      <c r="E73" s="245">
        <f t="shared" si="4"/>
        <v>0</v>
      </c>
      <c r="F73" s="245">
        <f t="shared" si="4"/>
        <v>0</v>
      </c>
      <c r="G73" s="245">
        <f t="shared" si="4"/>
        <v>1930456.38</v>
      </c>
      <c r="H73" s="325">
        <f t="shared" si="4"/>
        <v>0</v>
      </c>
      <c r="I73" s="403">
        <f>+I68-I69+I70</f>
        <v>1930456.38</v>
      </c>
      <c r="J73" s="403"/>
      <c r="K73" s="222"/>
    </row>
    <row r="74" spans="1:11" ht="12.75" customHeight="1">
      <c r="A74" s="216"/>
      <c r="B74" s="215"/>
      <c r="C74" s="234"/>
      <c r="D74" s="215"/>
      <c r="E74" s="215"/>
      <c r="F74" s="215"/>
      <c r="G74" s="215"/>
      <c r="H74" s="315"/>
      <c r="I74" s="215"/>
      <c r="J74" s="215"/>
      <c r="K74" s="212"/>
    </row>
    <row r="75" spans="1:11" ht="12.75" customHeight="1">
      <c r="A75" s="425" t="s">
        <v>329</v>
      </c>
      <c r="B75" s="425"/>
      <c r="C75" s="425"/>
      <c r="D75" s="425"/>
      <c r="E75" s="425"/>
      <c r="F75" s="425"/>
      <c r="G75" s="425"/>
      <c r="H75" s="425"/>
      <c r="I75" s="425"/>
      <c r="J75" s="425"/>
      <c r="K75" s="212"/>
    </row>
    <row r="76" spans="1:11" ht="15">
      <c r="A76" s="425"/>
      <c r="B76" s="425"/>
      <c r="C76" s="425"/>
      <c r="D76" s="425"/>
      <c r="E76" s="425"/>
      <c r="F76" s="425"/>
      <c r="G76" s="425"/>
      <c r="H76" s="425"/>
      <c r="I76" s="425"/>
      <c r="J76" s="425"/>
      <c r="K76" s="212"/>
    </row>
    <row r="77" spans="1:11" ht="15">
      <c r="A77" s="216"/>
      <c r="B77" s="215"/>
      <c r="C77" s="215"/>
      <c r="D77" s="215"/>
      <c r="E77" s="215"/>
      <c r="F77" s="215"/>
      <c r="G77" s="215"/>
      <c r="H77" s="315"/>
      <c r="I77" s="215"/>
      <c r="J77" s="215"/>
      <c r="K77" s="212"/>
    </row>
    <row r="78" spans="1:11" ht="12.75" customHeight="1">
      <c r="A78" s="419" t="s">
        <v>330</v>
      </c>
      <c r="B78" s="419"/>
      <c r="C78" s="419"/>
      <c r="D78" s="419"/>
      <c r="E78" s="419"/>
      <c r="F78" s="419"/>
      <c r="G78" s="419"/>
      <c r="H78" s="419"/>
      <c r="I78" s="419"/>
      <c r="J78" s="419"/>
      <c r="K78" s="212"/>
    </row>
    <row r="79" spans="1:11" ht="15">
      <c r="A79" s="419"/>
      <c r="B79" s="419"/>
      <c r="C79" s="419"/>
      <c r="D79" s="419"/>
      <c r="E79" s="419"/>
      <c r="F79" s="419"/>
      <c r="G79" s="419"/>
      <c r="H79" s="419"/>
      <c r="I79" s="419"/>
      <c r="J79" s="419"/>
      <c r="K79" s="212"/>
    </row>
    <row r="80" spans="1:11" ht="15">
      <c r="A80" s="226"/>
      <c r="B80" s="227"/>
      <c r="C80" s="227"/>
      <c r="D80" s="227"/>
      <c r="E80" s="227"/>
      <c r="F80" s="227"/>
      <c r="G80" s="227"/>
      <c r="H80" s="317"/>
      <c r="I80" s="227"/>
      <c r="J80" s="227"/>
      <c r="K80" s="212"/>
    </row>
    <row r="81" spans="1:11" ht="15">
      <c r="A81" s="226"/>
      <c r="B81" s="227"/>
      <c r="C81" s="227"/>
      <c r="D81" s="227"/>
      <c r="E81" s="227"/>
      <c r="F81" s="227"/>
      <c r="G81" s="227"/>
      <c r="H81" s="317"/>
      <c r="I81" s="227"/>
      <c r="J81" s="227"/>
      <c r="K81" s="212"/>
    </row>
    <row r="82" spans="1:11" ht="15">
      <c r="A82" s="226"/>
      <c r="B82" s="227"/>
      <c r="C82" s="227"/>
      <c r="D82" s="227"/>
      <c r="E82" s="227"/>
      <c r="F82" s="227"/>
      <c r="G82" s="227"/>
      <c r="H82" s="317"/>
      <c r="I82" s="227"/>
      <c r="J82" s="227"/>
      <c r="K82" s="212"/>
    </row>
    <row r="83" spans="1:11" ht="15">
      <c r="A83" s="226"/>
      <c r="B83" s="227"/>
      <c r="C83" s="227"/>
      <c r="D83" s="227"/>
      <c r="E83" s="227"/>
      <c r="F83" s="227"/>
      <c r="G83" s="227"/>
      <c r="H83" s="317"/>
      <c r="I83" s="227"/>
      <c r="J83" s="227"/>
      <c r="K83" s="212"/>
    </row>
    <row r="84" spans="1:11" ht="15">
      <c r="A84" s="216"/>
      <c r="B84" s="215"/>
      <c r="C84" s="215"/>
      <c r="D84" s="215"/>
      <c r="E84" s="215"/>
      <c r="F84" s="215"/>
      <c r="G84" s="215"/>
      <c r="H84" s="315"/>
      <c r="I84" s="215"/>
      <c r="J84" s="215"/>
      <c r="K84" s="212"/>
    </row>
    <row r="85" spans="1:11" ht="12.75" customHeight="1">
      <c r="A85" s="426" t="s">
        <v>331</v>
      </c>
      <c r="B85" s="426"/>
      <c r="C85" s="426"/>
      <c r="D85" s="426"/>
      <c r="E85" s="426"/>
      <c r="F85" s="426"/>
      <c r="G85" s="426"/>
      <c r="H85" s="426"/>
      <c r="I85" s="426"/>
      <c r="J85" s="426"/>
      <c r="K85" s="212"/>
    </row>
    <row r="86" spans="1:11" ht="15">
      <c r="A86" s="250"/>
      <c r="B86" s="251"/>
      <c r="C86" s="251"/>
      <c r="D86" s="251"/>
      <c r="E86" s="251"/>
      <c r="F86" s="251"/>
      <c r="G86" s="251"/>
      <c r="H86" s="327"/>
      <c r="I86" s="251"/>
      <c r="J86" s="251"/>
      <c r="K86" s="212"/>
    </row>
    <row r="87" spans="1:11" ht="12.75" customHeight="1">
      <c r="A87" s="419" t="s">
        <v>332</v>
      </c>
      <c r="B87" s="419"/>
      <c r="C87" s="419"/>
      <c r="D87" s="419"/>
      <c r="E87" s="419"/>
      <c r="F87" s="419"/>
      <c r="G87" s="419"/>
      <c r="H87" s="419"/>
      <c r="I87" s="419"/>
      <c r="J87" s="419"/>
      <c r="K87" s="212"/>
    </row>
    <row r="88" spans="1:11" ht="27.75" customHeight="1">
      <c r="A88" s="419"/>
      <c r="B88" s="419"/>
      <c r="C88" s="419"/>
      <c r="D88" s="419"/>
      <c r="E88" s="419"/>
      <c r="F88" s="419"/>
      <c r="G88" s="419"/>
      <c r="H88" s="419"/>
      <c r="I88" s="419"/>
      <c r="J88" s="419"/>
      <c r="K88" s="212"/>
    </row>
    <row r="89" spans="1:11" ht="15">
      <c r="A89" s="226"/>
      <c r="B89" s="227"/>
      <c r="C89" s="227"/>
      <c r="D89" s="227"/>
      <c r="E89" s="227"/>
      <c r="F89" s="227"/>
      <c r="G89" s="227"/>
      <c r="H89" s="317"/>
      <c r="I89" s="227"/>
      <c r="J89" s="227"/>
      <c r="K89" s="212"/>
    </row>
    <row r="90" spans="1:11" ht="15">
      <c r="A90" s="226"/>
      <c r="B90" s="227"/>
      <c r="C90" s="227"/>
      <c r="D90" s="227"/>
      <c r="E90" s="227"/>
      <c r="F90" s="227"/>
      <c r="G90" s="227"/>
      <c r="H90" s="317"/>
      <c r="I90" s="227"/>
      <c r="J90" s="227"/>
      <c r="K90" s="212"/>
    </row>
    <row r="91" spans="1:11" ht="15">
      <c r="A91" s="226"/>
      <c r="B91" s="227"/>
      <c r="C91" s="227"/>
      <c r="D91" s="227"/>
      <c r="E91" s="227"/>
      <c r="F91" s="227"/>
      <c r="G91" s="227"/>
      <c r="H91" s="317"/>
      <c r="I91" s="227"/>
      <c r="J91" s="227"/>
      <c r="K91" s="212"/>
    </row>
    <row r="92" spans="1:11" ht="15">
      <c r="A92" s="226"/>
      <c r="B92" s="227"/>
      <c r="C92" s="227"/>
      <c r="D92" s="227"/>
      <c r="E92" s="227"/>
      <c r="F92" s="227"/>
      <c r="G92" s="227"/>
      <c r="H92" s="317"/>
      <c r="I92" s="227"/>
      <c r="J92" s="227"/>
      <c r="K92" s="212"/>
    </row>
    <row r="93" spans="1:11" ht="15">
      <c r="A93" s="216"/>
      <c r="B93" s="215"/>
      <c r="C93" s="215"/>
      <c r="D93" s="215"/>
      <c r="E93" s="215"/>
      <c r="F93" s="215"/>
      <c r="G93" s="215"/>
      <c r="H93" s="315"/>
      <c r="I93" s="215"/>
      <c r="J93" s="215"/>
      <c r="K93" s="212"/>
    </row>
    <row r="94" spans="1:11" ht="15">
      <c r="A94" s="408" t="s">
        <v>333</v>
      </c>
      <c r="B94" s="408"/>
      <c r="C94" s="231"/>
      <c r="D94" s="231"/>
      <c r="E94" s="231"/>
      <c r="F94" s="231"/>
      <c r="G94" s="231"/>
      <c r="H94" s="319"/>
      <c r="I94" s="231"/>
      <c r="J94" s="231"/>
      <c r="K94" s="212"/>
    </row>
    <row r="95" spans="1:11" ht="15">
      <c r="A95" s="216"/>
      <c r="B95" s="215"/>
      <c r="C95" s="215"/>
      <c r="D95" s="215"/>
      <c r="E95" s="215"/>
      <c r="F95" s="215"/>
      <c r="G95" s="215"/>
      <c r="H95" s="315"/>
      <c r="I95" s="215"/>
      <c r="J95" s="215"/>
      <c r="K95" s="212"/>
    </row>
    <row r="96" spans="1:11" ht="15">
      <c r="A96" s="252" t="s">
        <v>279</v>
      </c>
      <c r="B96" s="407" t="s">
        <v>280</v>
      </c>
      <c r="C96" s="407"/>
      <c r="D96" s="407" t="s">
        <v>281</v>
      </c>
      <c r="E96" s="407"/>
      <c r="F96" s="407"/>
      <c r="G96" s="407" t="s">
        <v>282</v>
      </c>
      <c r="H96" s="407"/>
      <c r="I96" s="407"/>
      <c r="J96" s="211"/>
      <c r="K96" s="212"/>
    </row>
    <row r="97" spans="1:11" ht="15">
      <c r="A97" s="253">
        <v>1</v>
      </c>
      <c r="B97" s="427" t="s">
        <v>334</v>
      </c>
      <c r="C97" s="427"/>
      <c r="D97" s="403"/>
      <c r="E97" s="403"/>
      <c r="F97" s="403"/>
      <c r="G97" s="403">
        <f>+Balance!D19</f>
        <v>15710575.65</v>
      </c>
      <c r="H97" s="403"/>
      <c r="I97" s="403"/>
      <c r="J97" s="215"/>
      <c r="K97" s="212"/>
    </row>
    <row r="98" spans="1:11" ht="15">
      <c r="A98" s="253">
        <v>2</v>
      </c>
      <c r="B98" s="427" t="s">
        <v>335</v>
      </c>
      <c r="C98" s="427"/>
      <c r="D98" s="403"/>
      <c r="E98" s="403"/>
      <c r="F98" s="403"/>
      <c r="G98" s="403"/>
      <c r="H98" s="403"/>
      <c r="I98" s="403"/>
      <c r="J98" s="215"/>
      <c r="K98" s="212"/>
    </row>
    <row r="99" spans="1:11" ht="24" customHeight="1">
      <c r="A99" s="253">
        <v>3</v>
      </c>
      <c r="B99" s="428" t="s">
        <v>336</v>
      </c>
      <c r="C99" s="428"/>
      <c r="D99" s="403"/>
      <c r="E99" s="403"/>
      <c r="F99" s="403"/>
      <c r="G99" s="403"/>
      <c r="H99" s="403"/>
      <c r="I99" s="403"/>
      <c r="J99" s="215"/>
      <c r="K99" s="212"/>
    </row>
    <row r="100" spans="1:11" ht="15">
      <c r="A100" s="253">
        <v>4</v>
      </c>
      <c r="B100" s="427"/>
      <c r="C100" s="427"/>
      <c r="D100" s="403"/>
      <c r="E100" s="403"/>
      <c r="F100" s="403"/>
      <c r="G100" s="403"/>
      <c r="H100" s="403"/>
      <c r="I100" s="403"/>
      <c r="J100" s="215"/>
      <c r="K100" s="212"/>
    </row>
    <row r="101" spans="1:11" ht="15">
      <c r="A101" s="252">
        <v>5</v>
      </c>
      <c r="B101" s="407" t="s">
        <v>39</v>
      </c>
      <c r="C101" s="407"/>
      <c r="D101" s="407">
        <f>SUM(D97:D100)</f>
        <v>0</v>
      </c>
      <c r="E101" s="407"/>
      <c r="F101" s="407"/>
      <c r="G101" s="407">
        <f>SUM(G97:G100)</f>
        <v>15710575.65</v>
      </c>
      <c r="H101" s="407"/>
      <c r="I101" s="407"/>
      <c r="J101" s="254"/>
      <c r="K101" s="212"/>
    </row>
    <row r="102" spans="1:11" ht="15">
      <c r="A102" s="216"/>
      <c r="B102" s="215"/>
      <c r="C102" s="215"/>
      <c r="D102" s="215"/>
      <c r="E102" s="215"/>
      <c r="F102" s="215"/>
      <c r="G102" s="429"/>
      <c r="H102" s="429"/>
      <c r="I102" s="429"/>
      <c r="J102" s="215"/>
      <c r="K102" s="212"/>
    </row>
    <row r="103" spans="1:11" ht="15">
      <c r="A103" s="408" t="s">
        <v>337</v>
      </c>
      <c r="B103" s="408"/>
      <c r="C103" s="231"/>
      <c r="D103" s="231"/>
      <c r="E103" s="231"/>
      <c r="F103" s="231"/>
      <c r="G103" s="231"/>
      <c r="H103" s="319"/>
      <c r="I103" s="231"/>
      <c r="J103" s="231"/>
      <c r="K103" s="212"/>
    </row>
    <row r="104" spans="1:11" ht="15">
      <c r="A104" s="216"/>
      <c r="B104" s="215"/>
      <c r="C104" s="215"/>
      <c r="D104" s="215"/>
      <c r="E104" s="215"/>
      <c r="F104" s="215"/>
      <c r="G104" s="215"/>
      <c r="H104" s="315"/>
      <c r="I104" s="215"/>
      <c r="J104" s="215"/>
      <c r="K104" s="212"/>
    </row>
    <row r="105" spans="1:11" ht="24">
      <c r="A105" s="255" t="s">
        <v>279</v>
      </c>
      <c r="B105" s="256" t="s">
        <v>3</v>
      </c>
      <c r="C105" s="256" t="s">
        <v>338</v>
      </c>
      <c r="D105" s="256" t="s">
        <v>339</v>
      </c>
      <c r="E105" s="256" t="s">
        <v>340</v>
      </c>
      <c r="F105" s="256" t="s">
        <v>341</v>
      </c>
      <c r="G105" s="256" t="s">
        <v>342</v>
      </c>
      <c r="H105" s="324" t="s">
        <v>343</v>
      </c>
      <c r="I105" s="256" t="s">
        <v>344</v>
      </c>
      <c r="J105" s="256" t="s">
        <v>39</v>
      </c>
      <c r="K105" s="212"/>
    </row>
    <row r="106" spans="1:11" ht="15" customHeight="1">
      <c r="A106" s="252">
        <v>1</v>
      </c>
      <c r="B106" s="257" t="s">
        <v>345</v>
      </c>
      <c r="C106" s="258"/>
      <c r="D106" s="258"/>
      <c r="E106" s="258"/>
      <c r="F106" s="259"/>
      <c r="G106" s="259"/>
      <c r="H106" s="328"/>
      <c r="I106" s="260"/>
      <c r="J106" s="258"/>
      <c r="K106" s="212"/>
    </row>
    <row r="107" spans="1:11" ht="15">
      <c r="A107" s="253">
        <v>1.1000000000000001</v>
      </c>
      <c r="B107" s="245" t="s">
        <v>281</v>
      </c>
      <c r="C107" s="258"/>
      <c r="D107" s="258"/>
      <c r="E107" s="258"/>
      <c r="F107" s="258">
        <v>13973415.450000003</v>
      </c>
      <c r="G107" s="258">
        <v>17192103.090000004</v>
      </c>
      <c r="H107" s="329">
        <v>11226459.310000001</v>
      </c>
      <c r="I107" s="258">
        <v>359800</v>
      </c>
      <c r="J107" s="258">
        <f>SUM(C107:I107)</f>
        <v>42751777.850000009</v>
      </c>
      <c r="K107" s="212"/>
    </row>
    <row r="108" spans="1:11" ht="15">
      <c r="A108" s="253">
        <v>1.2</v>
      </c>
      <c r="B108" s="261" t="s">
        <v>346</v>
      </c>
      <c r="C108" s="258">
        <f t="shared" ref="C108:I108" si="5">SUM(C109:C112)</f>
        <v>0</v>
      </c>
      <c r="D108" s="258">
        <f t="shared" si="5"/>
        <v>0</v>
      </c>
      <c r="E108" s="258">
        <f t="shared" si="5"/>
        <v>0</v>
      </c>
      <c r="F108" s="258">
        <f t="shared" si="5"/>
        <v>0</v>
      </c>
      <c r="G108" s="258">
        <f t="shared" si="5"/>
        <v>0</v>
      </c>
      <c r="H108" s="329">
        <f t="shared" si="5"/>
        <v>5776800</v>
      </c>
      <c r="I108" s="258">
        <f t="shared" si="5"/>
        <v>0</v>
      </c>
      <c r="J108" s="258">
        <f t="shared" ref="J108:J119" si="6">SUM(C108:I108)</f>
        <v>5776800</v>
      </c>
      <c r="K108" s="212"/>
    </row>
    <row r="109" spans="1:11" ht="15">
      <c r="A109" s="253" t="s">
        <v>12</v>
      </c>
      <c r="B109" s="245" t="s">
        <v>347</v>
      </c>
      <c r="C109" s="258"/>
      <c r="D109" s="258"/>
      <c r="E109" s="258"/>
      <c r="F109" s="258"/>
      <c r="G109" s="258"/>
      <c r="H109" s="329"/>
      <c r="I109" s="258"/>
      <c r="J109" s="258">
        <f t="shared" si="6"/>
        <v>0</v>
      </c>
      <c r="K109" s="212"/>
    </row>
    <row r="110" spans="1:11" ht="15">
      <c r="A110" s="253" t="s">
        <v>14</v>
      </c>
      <c r="B110" s="245" t="s">
        <v>348</v>
      </c>
      <c r="C110" s="258"/>
      <c r="D110" s="258"/>
      <c r="E110" s="258">
        <f>+[23]ED!H37</f>
        <v>0</v>
      </c>
      <c r="F110" s="258">
        <f>+[23]ED!H39</f>
        <v>0</v>
      </c>
      <c r="G110" s="258"/>
      <c r="H110" s="329">
        <v>5776800</v>
      </c>
      <c r="I110" s="258"/>
      <c r="J110" s="258">
        <f t="shared" si="6"/>
        <v>5776800</v>
      </c>
      <c r="K110" s="212"/>
    </row>
    <row r="111" spans="1:11" ht="15">
      <c r="A111" s="253" t="s">
        <v>16</v>
      </c>
      <c r="B111" s="245" t="s">
        <v>349</v>
      </c>
      <c r="C111" s="258"/>
      <c r="D111" s="258"/>
      <c r="E111" s="258"/>
      <c r="F111" s="258"/>
      <c r="G111" s="258"/>
      <c r="H111" s="329"/>
      <c r="I111" s="258"/>
      <c r="J111" s="258">
        <f t="shared" si="6"/>
        <v>0</v>
      </c>
      <c r="K111" s="212"/>
    </row>
    <row r="112" spans="1:11" ht="19.5" customHeight="1">
      <c r="A112" s="253" t="s">
        <v>17</v>
      </c>
      <c r="B112" s="262" t="s">
        <v>350</v>
      </c>
      <c r="C112" s="258"/>
      <c r="D112" s="258"/>
      <c r="E112" s="258"/>
      <c r="F112" s="258"/>
      <c r="G112" s="258"/>
      <c r="H112" s="329"/>
      <c r="I112" s="258"/>
      <c r="J112" s="258">
        <f t="shared" si="6"/>
        <v>0</v>
      </c>
      <c r="K112" s="212"/>
    </row>
    <row r="113" spans="1:11" ht="15">
      <c r="A113" s="253">
        <v>1.3</v>
      </c>
      <c r="B113" s="261" t="s">
        <v>324</v>
      </c>
      <c r="C113" s="258">
        <f t="shared" ref="C113:I113" si="7">SUM(C114:C117)</f>
        <v>0</v>
      </c>
      <c r="D113" s="258">
        <f t="shared" si="7"/>
        <v>0</v>
      </c>
      <c r="E113" s="258">
        <f t="shared" si="7"/>
        <v>0</v>
      </c>
      <c r="F113" s="258">
        <f t="shared" si="7"/>
        <v>0</v>
      </c>
      <c r="G113" s="258">
        <f t="shared" si="7"/>
        <v>4892932.75</v>
      </c>
      <c r="H113" s="329">
        <f t="shared" si="7"/>
        <v>0</v>
      </c>
      <c r="I113" s="258">
        <f t="shared" si="7"/>
        <v>0</v>
      </c>
      <c r="J113" s="258">
        <f t="shared" si="6"/>
        <v>4892932.75</v>
      </c>
      <c r="K113" s="212"/>
    </row>
    <row r="114" spans="1:11" ht="15">
      <c r="A114" s="253" t="s">
        <v>351</v>
      </c>
      <c r="B114" s="245" t="s">
        <v>352</v>
      </c>
      <c r="C114" s="258"/>
      <c r="D114" s="258"/>
      <c r="E114" s="258"/>
      <c r="F114" s="258"/>
      <c r="G114" s="258">
        <v>4892932.75</v>
      </c>
      <c r="H114" s="329"/>
      <c r="I114" s="258"/>
      <c r="J114" s="258">
        <f t="shared" si="6"/>
        <v>4892932.75</v>
      </c>
      <c r="K114" s="212"/>
    </row>
    <row r="115" spans="1:11" ht="15">
      <c r="A115" s="253" t="s">
        <v>353</v>
      </c>
      <c r="B115" s="245" t="s">
        <v>354</v>
      </c>
      <c r="C115" s="258"/>
      <c r="D115" s="258"/>
      <c r="E115" s="258"/>
      <c r="F115" s="258"/>
      <c r="G115" s="258"/>
      <c r="H115" s="329"/>
      <c r="I115" s="258"/>
      <c r="J115" s="258">
        <f t="shared" si="6"/>
        <v>0</v>
      </c>
      <c r="K115" s="212"/>
    </row>
    <row r="116" spans="1:11" ht="15">
      <c r="A116" s="253" t="s">
        <v>355</v>
      </c>
      <c r="B116" s="245" t="s">
        <v>356</v>
      </c>
      <c r="C116" s="258"/>
      <c r="D116" s="258"/>
      <c r="E116" s="258"/>
      <c r="F116" s="258"/>
      <c r="G116" s="258"/>
      <c r="H116" s="329"/>
      <c r="I116" s="258"/>
      <c r="J116" s="258">
        <f t="shared" si="6"/>
        <v>0</v>
      </c>
      <c r="K116" s="212"/>
    </row>
    <row r="117" spans="1:11" ht="12" customHeight="1">
      <c r="A117" s="253" t="s">
        <v>357</v>
      </c>
      <c r="B117" s="245"/>
      <c r="C117" s="258"/>
      <c r="D117" s="258"/>
      <c r="E117" s="258"/>
      <c r="F117" s="258"/>
      <c r="G117" s="258"/>
      <c r="H117" s="329"/>
      <c r="I117" s="258"/>
      <c r="J117" s="258">
        <f t="shared" si="6"/>
        <v>0</v>
      </c>
      <c r="K117" s="212"/>
    </row>
    <row r="118" spans="1:11" ht="24">
      <c r="A118" s="253">
        <v>1.4</v>
      </c>
      <c r="B118" s="262" t="s">
        <v>358</v>
      </c>
      <c r="C118" s="258"/>
      <c r="D118" s="258"/>
      <c r="E118" s="258"/>
      <c r="F118" s="258"/>
      <c r="G118" s="258"/>
      <c r="H118" s="329"/>
      <c r="I118" s="258"/>
      <c r="J118" s="258">
        <f t="shared" si="6"/>
        <v>0</v>
      </c>
      <c r="K118" s="212"/>
    </row>
    <row r="119" spans="1:11" ht="24">
      <c r="A119" s="253">
        <v>1.5</v>
      </c>
      <c r="B119" s="262" t="s">
        <v>359</v>
      </c>
      <c r="C119" s="258"/>
      <c r="D119" s="258"/>
      <c r="E119" s="258"/>
      <c r="F119" s="258"/>
      <c r="G119" s="258"/>
      <c r="H119" s="329"/>
      <c r="I119" s="258"/>
      <c r="J119" s="258">
        <f t="shared" si="6"/>
        <v>0</v>
      </c>
      <c r="K119" s="212"/>
    </row>
    <row r="120" spans="1:11" ht="15">
      <c r="A120" s="253">
        <v>1.6</v>
      </c>
      <c r="B120" s="262" t="s">
        <v>282</v>
      </c>
      <c r="C120" s="258">
        <f t="shared" ref="C120:D120" si="8">+C107+C108-C113+C118-C119</f>
        <v>0</v>
      </c>
      <c r="D120" s="258">
        <f t="shared" si="8"/>
        <v>0</v>
      </c>
      <c r="E120" s="258">
        <f>+E107+E108-E113+E118-E119</f>
        <v>0</v>
      </c>
      <c r="F120" s="258">
        <f t="shared" ref="F120:J120" si="9">+F107+F108-F113+F118-F119</f>
        <v>13973415.450000003</v>
      </c>
      <c r="G120" s="258">
        <f t="shared" si="9"/>
        <v>12299170.340000004</v>
      </c>
      <c r="H120" s="329">
        <f t="shared" si="9"/>
        <v>17003259.310000002</v>
      </c>
      <c r="I120" s="258">
        <f t="shared" si="9"/>
        <v>359800</v>
      </c>
      <c r="J120" s="258">
        <f t="shared" si="9"/>
        <v>43635645.100000009</v>
      </c>
      <c r="K120" s="212"/>
    </row>
    <row r="121" spans="1:11" ht="15">
      <c r="A121" s="252">
        <v>2</v>
      </c>
      <c r="B121" s="263" t="s">
        <v>360</v>
      </c>
      <c r="C121" s="245"/>
      <c r="D121" s="245"/>
      <c r="E121" s="245"/>
      <c r="F121" s="245"/>
      <c r="G121" s="245"/>
      <c r="H121" s="325"/>
      <c r="I121" s="245"/>
      <c r="J121" s="258"/>
      <c r="K121" s="212"/>
    </row>
    <row r="122" spans="1:11" ht="15">
      <c r="A122" s="253">
        <v>2.1</v>
      </c>
      <c r="B122" s="245" t="s">
        <v>281</v>
      </c>
      <c r="C122" s="258"/>
      <c r="D122" s="258"/>
      <c r="E122" s="258"/>
      <c r="F122" s="258">
        <v>10139535.999999996</v>
      </c>
      <c r="G122" s="258">
        <v>12667073.500000002</v>
      </c>
      <c r="H122" s="329">
        <v>11226459.310000001</v>
      </c>
      <c r="I122" s="258">
        <v>267548.2</v>
      </c>
      <c r="J122" s="258">
        <f t="shared" ref="J122:J131" si="10">SUM(C122:I122)</f>
        <v>34300617.010000005</v>
      </c>
      <c r="K122" s="212"/>
    </row>
    <row r="123" spans="1:11" ht="15">
      <c r="A123" s="253">
        <v>2.2000000000000002</v>
      </c>
      <c r="B123" s="245" t="s">
        <v>323</v>
      </c>
      <c r="C123" s="258">
        <f t="shared" ref="C123:I123" si="11">SUM(C124:C126)</f>
        <v>0</v>
      </c>
      <c r="D123" s="258">
        <f t="shared" si="11"/>
        <v>0</v>
      </c>
      <c r="E123" s="258">
        <f t="shared" si="11"/>
        <v>0</v>
      </c>
      <c r="F123" s="258">
        <f t="shared" si="11"/>
        <v>1396577.6</v>
      </c>
      <c r="G123" s="258">
        <f t="shared" si="11"/>
        <v>1401818.67</v>
      </c>
      <c r="H123" s="329">
        <f t="shared" si="11"/>
        <v>0</v>
      </c>
      <c r="I123" s="258">
        <f t="shared" si="11"/>
        <v>0</v>
      </c>
      <c r="J123" s="258">
        <f t="shared" si="10"/>
        <v>2798396.27</v>
      </c>
      <c r="K123" s="212"/>
    </row>
    <row r="124" spans="1:11" ht="15">
      <c r="A124" s="253"/>
      <c r="B124" s="245" t="s">
        <v>361</v>
      </c>
      <c r="C124" s="258"/>
      <c r="D124" s="258"/>
      <c r="E124" s="258"/>
      <c r="F124" s="258">
        <v>1396577.6</v>
      </c>
      <c r="G124" s="258">
        <v>1401818.67</v>
      </c>
      <c r="H124" s="329"/>
      <c r="I124" s="258"/>
      <c r="J124" s="258">
        <f t="shared" si="10"/>
        <v>2798396.27</v>
      </c>
      <c r="K124" s="212"/>
    </row>
    <row r="125" spans="1:11" ht="15">
      <c r="A125" s="253"/>
      <c r="B125" s="262" t="s">
        <v>362</v>
      </c>
      <c r="C125" s="258"/>
      <c r="D125" s="258"/>
      <c r="E125" s="258"/>
      <c r="F125" s="258"/>
      <c r="G125" s="258"/>
      <c r="H125" s="329"/>
      <c r="I125" s="258"/>
      <c r="J125" s="258">
        <f t="shared" si="10"/>
        <v>0</v>
      </c>
      <c r="K125" s="212"/>
    </row>
    <row r="126" spans="1:11" ht="24">
      <c r="A126" s="253"/>
      <c r="B126" s="262" t="s">
        <v>363</v>
      </c>
      <c r="C126" s="258"/>
      <c r="D126" s="258"/>
      <c r="E126" s="258"/>
      <c r="F126" s="258"/>
      <c r="G126" s="258"/>
      <c r="H126" s="329"/>
      <c r="I126" s="258"/>
      <c r="J126" s="258">
        <f t="shared" si="10"/>
        <v>0</v>
      </c>
      <c r="K126" s="212"/>
    </row>
    <row r="127" spans="1:11" ht="15">
      <c r="A127" s="253">
        <v>2.2000000000000002</v>
      </c>
      <c r="B127" s="245" t="s">
        <v>364</v>
      </c>
      <c r="C127" s="258">
        <f t="shared" ref="C127:I127" si="12">SUM(C128:C130)</f>
        <v>0</v>
      </c>
      <c r="D127" s="258">
        <f t="shared" si="12"/>
        <v>0</v>
      </c>
      <c r="E127" s="258">
        <f t="shared" si="12"/>
        <v>0</v>
      </c>
      <c r="F127" s="258">
        <f t="shared" si="12"/>
        <v>0</v>
      </c>
      <c r="G127" s="258">
        <f t="shared" si="12"/>
        <v>3792888.87</v>
      </c>
      <c r="H127" s="329">
        <f t="shared" si="12"/>
        <v>0</v>
      </c>
      <c r="I127" s="258">
        <f t="shared" si="12"/>
        <v>0</v>
      </c>
      <c r="J127" s="258">
        <f t="shared" si="10"/>
        <v>3792888.87</v>
      </c>
      <c r="K127" s="212"/>
    </row>
    <row r="128" spans="1:11" ht="24">
      <c r="A128" s="253"/>
      <c r="B128" s="262" t="s">
        <v>365</v>
      </c>
      <c r="C128" s="258"/>
      <c r="D128" s="258"/>
      <c r="E128" s="258"/>
      <c r="F128" s="258"/>
      <c r="G128" s="258">
        <v>3792888.87</v>
      </c>
      <c r="H128" s="329"/>
      <c r="I128" s="258"/>
      <c r="J128" s="258">
        <f t="shared" si="10"/>
        <v>3792888.87</v>
      </c>
      <c r="K128" s="212"/>
    </row>
    <row r="129" spans="1:11" ht="15">
      <c r="A129" s="253"/>
      <c r="B129" s="262" t="s">
        <v>366</v>
      </c>
      <c r="C129" s="258"/>
      <c r="D129" s="258"/>
      <c r="E129" s="258"/>
      <c r="F129" s="258"/>
      <c r="G129" s="258"/>
      <c r="H129" s="329"/>
      <c r="I129" s="258">
        <f>I104</f>
        <v>0</v>
      </c>
      <c r="J129" s="258">
        <f t="shared" si="10"/>
        <v>0</v>
      </c>
      <c r="K129" s="212"/>
    </row>
    <row r="130" spans="1:11" ht="15">
      <c r="A130" s="253"/>
      <c r="B130" s="245" t="s">
        <v>367</v>
      </c>
      <c r="C130" s="258"/>
      <c r="D130" s="258"/>
      <c r="E130" s="258"/>
      <c r="F130" s="258"/>
      <c r="G130" s="258"/>
      <c r="H130" s="329"/>
      <c r="I130" s="258"/>
      <c r="J130" s="258">
        <f t="shared" si="10"/>
        <v>0</v>
      </c>
      <c r="K130" s="212"/>
    </row>
    <row r="131" spans="1:11" ht="15">
      <c r="A131" s="253">
        <v>2.4</v>
      </c>
      <c r="B131" s="245" t="s">
        <v>282</v>
      </c>
      <c r="C131" s="258">
        <f t="shared" ref="C131:I131" si="13">+C122+C123-C127</f>
        <v>0</v>
      </c>
      <c r="D131" s="258">
        <f t="shared" si="13"/>
        <v>0</v>
      </c>
      <c r="E131" s="258">
        <f t="shared" si="13"/>
        <v>0</v>
      </c>
      <c r="F131" s="258">
        <f t="shared" si="13"/>
        <v>11536113.599999996</v>
      </c>
      <c r="G131" s="258">
        <f t="shared" si="13"/>
        <v>10276003.300000001</v>
      </c>
      <c r="H131" s="329">
        <f t="shared" si="13"/>
        <v>11226459.310000001</v>
      </c>
      <c r="I131" s="258">
        <f t="shared" si="13"/>
        <v>267548.2</v>
      </c>
      <c r="J131" s="258">
        <f t="shared" si="10"/>
        <v>33306124.41</v>
      </c>
      <c r="K131" s="212"/>
    </row>
    <row r="132" spans="1:11" ht="15">
      <c r="A132" s="253">
        <v>3</v>
      </c>
      <c r="B132" s="263" t="s">
        <v>368</v>
      </c>
      <c r="C132" s="258"/>
      <c r="D132" s="258"/>
      <c r="E132" s="258"/>
      <c r="F132" s="258"/>
      <c r="G132" s="258"/>
      <c r="H132" s="329"/>
      <c r="I132" s="258"/>
      <c r="J132" s="258"/>
      <c r="K132" s="212"/>
    </row>
    <row r="133" spans="1:11">
      <c r="A133" s="253">
        <v>3.1</v>
      </c>
      <c r="B133" s="245" t="s">
        <v>281</v>
      </c>
      <c r="C133" s="258">
        <f t="shared" ref="C133:J133" si="14">+C107-C122</f>
        <v>0</v>
      </c>
      <c r="D133" s="258">
        <f t="shared" si="14"/>
        <v>0</v>
      </c>
      <c r="E133" s="258">
        <f t="shared" si="14"/>
        <v>0</v>
      </c>
      <c r="F133" s="258">
        <f t="shared" si="14"/>
        <v>3833879.4500000067</v>
      </c>
      <c r="G133" s="258">
        <f t="shared" si="14"/>
        <v>4525029.5900000017</v>
      </c>
      <c r="H133" s="329">
        <f t="shared" si="14"/>
        <v>0</v>
      </c>
      <c r="I133" s="258">
        <f t="shared" si="14"/>
        <v>92251.799999999988</v>
      </c>
      <c r="J133" s="258">
        <f t="shared" si="14"/>
        <v>8451160.8400000036</v>
      </c>
      <c r="K133" s="233">
        <f>+J133-Balance!C25</f>
        <v>-1878359.8499999959</v>
      </c>
    </row>
    <row r="134" spans="1:11">
      <c r="A134" s="253">
        <v>3.2</v>
      </c>
      <c r="B134" s="245" t="s">
        <v>282</v>
      </c>
      <c r="C134" s="258">
        <f t="shared" ref="C134:J134" si="15">+C120-C131</f>
        <v>0</v>
      </c>
      <c r="D134" s="258">
        <f t="shared" si="15"/>
        <v>0</v>
      </c>
      <c r="E134" s="258">
        <f t="shared" si="15"/>
        <v>0</v>
      </c>
      <c r="F134" s="258">
        <f t="shared" si="15"/>
        <v>2437301.8500000071</v>
      </c>
      <c r="G134" s="258">
        <f t="shared" si="15"/>
        <v>2023167.0400000028</v>
      </c>
      <c r="H134" s="329">
        <f t="shared" si="15"/>
        <v>5776800.0000000019</v>
      </c>
      <c r="I134" s="258">
        <f t="shared" si="15"/>
        <v>92251.799999999988</v>
      </c>
      <c r="J134" s="258">
        <f t="shared" si="15"/>
        <v>10329520.690000009</v>
      </c>
      <c r="K134" s="233">
        <f>+J134-Balance!D25</f>
        <v>8499961.6500000022</v>
      </c>
    </row>
    <row r="135" spans="1:11" ht="15">
      <c r="A135" s="216"/>
      <c r="B135" s="215"/>
      <c r="C135" s="215"/>
      <c r="D135" s="215"/>
      <c r="E135" s="215"/>
      <c r="F135" s="215"/>
      <c r="G135" s="215"/>
      <c r="H135" s="315"/>
      <c r="I135" s="215"/>
      <c r="J135" s="215"/>
      <c r="K135" s="212"/>
    </row>
    <row r="136" spans="1:11" ht="15">
      <c r="A136" s="216"/>
      <c r="B136" s="215"/>
      <c r="C136" s="215"/>
      <c r="D136" s="215"/>
      <c r="E136" s="215"/>
      <c r="F136" s="215"/>
      <c r="G136" s="215"/>
      <c r="H136" s="315"/>
      <c r="I136" s="215"/>
      <c r="J136" s="215"/>
      <c r="K136" s="212"/>
    </row>
    <row r="137" spans="1:11" ht="15">
      <c r="A137" s="216"/>
      <c r="B137" s="215"/>
      <c r="C137" s="215"/>
      <c r="D137" s="215"/>
      <c r="E137" s="215"/>
      <c r="F137" s="215"/>
      <c r="G137" s="215"/>
      <c r="H137" s="315"/>
      <c r="I137" s="215"/>
      <c r="J137" s="215"/>
      <c r="K137" s="212"/>
    </row>
    <row r="138" spans="1:11" ht="15">
      <c r="A138" s="216"/>
      <c r="B138" s="215"/>
      <c r="C138" s="215"/>
      <c r="D138" s="215"/>
      <c r="E138" s="215"/>
      <c r="F138" s="215"/>
      <c r="G138" s="215"/>
      <c r="H138" s="315"/>
      <c r="I138" s="215"/>
      <c r="J138" s="215"/>
      <c r="K138" s="212"/>
    </row>
    <row r="139" spans="1:11" ht="15">
      <c r="A139" s="216"/>
      <c r="B139" s="215"/>
      <c r="C139" s="215"/>
      <c r="D139" s="215"/>
      <c r="E139" s="215"/>
      <c r="F139" s="215"/>
      <c r="G139" s="215"/>
      <c r="H139" s="315"/>
      <c r="I139" s="215"/>
      <c r="J139" s="215"/>
      <c r="K139" s="212"/>
    </row>
    <row r="140" spans="1:11" ht="15">
      <c r="A140" s="216"/>
      <c r="B140" s="215"/>
      <c r="C140" s="215"/>
      <c r="D140" s="215"/>
      <c r="E140" s="215"/>
      <c r="F140" s="215"/>
      <c r="G140" s="215"/>
      <c r="H140" s="315"/>
      <c r="I140" s="215"/>
      <c r="J140" s="215"/>
      <c r="K140" s="212"/>
    </row>
    <row r="141" spans="1:11" ht="15">
      <c r="A141" s="216"/>
      <c r="B141" s="215"/>
      <c r="C141" s="215"/>
      <c r="D141" s="215"/>
      <c r="E141" s="215"/>
      <c r="F141" s="215"/>
      <c r="G141" s="215"/>
      <c r="H141" s="315"/>
      <c r="I141" s="215"/>
      <c r="J141" s="215"/>
      <c r="K141" s="212"/>
    </row>
    <row r="142" spans="1:11" ht="15">
      <c r="A142" s="216"/>
      <c r="B142" s="215"/>
      <c r="C142" s="215"/>
      <c r="D142" s="215"/>
      <c r="E142" s="215"/>
      <c r="F142" s="215"/>
      <c r="G142" s="215"/>
      <c r="H142" s="315"/>
      <c r="I142" s="215"/>
      <c r="J142" s="215"/>
      <c r="K142" s="212"/>
    </row>
    <row r="143" spans="1:11" ht="15">
      <c r="A143" s="408" t="s">
        <v>369</v>
      </c>
      <c r="B143" s="408"/>
      <c r="C143" s="231"/>
      <c r="D143" s="231"/>
      <c r="E143" s="231"/>
      <c r="F143" s="231"/>
      <c r="G143" s="231"/>
      <c r="H143" s="319"/>
      <c r="I143" s="231"/>
      <c r="J143" s="231"/>
      <c r="K143" s="212"/>
    </row>
    <row r="144" spans="1:11" ht="15">
      <c r="A144" s="216"/>
      <c r="B144" s="215"/>
      <c r="C144" s="215"/>
      <c r="D144" s="215"/>
      <c r="E144" s="215"/>
      <c r="F144" s="215"/>
      <c r="G144" s="215"/>
      <c r="H144" s="315"/>
      <c r="I144" s="215"/>
      <c r="J144" s="215"/>
      <c r="K144" s="212"/>
    </row>
    <row r="145" spans="1:11" ht="45">
      <c r="A145" s="264" t="s">
        <v>279</v>
      </c>
      <c r="B145" s="265" t="s">
        <v>3</v>
      </c>
      <c r="C145" s="265" t="s">
        <v>370</v>
      </c>
      <c r="D145" s="265" t="s">
        <v>371</v>
      </c>
      <c r="E145" s="265" t="s">
        <v>372</v>
      </c>
      <c r="F145" s="265" t="s">
        <v>373</v>
      </c>
      <c r="G145" s="265" t="s">
        <v>374</v>
      </c>
      <c r="H145" s="330" t="s">
        <v>375</v>
      </c>
      <c r="I145" s="265" t="s">
        <v>376</v>
      </c>
      <c r="J145" s="265" t="s">
        <v>377</v>
      </c>
      <c r="K145" s="212"/>
    </row>
    <row r="146" spans="1:11" ht="15">
      <c r="A146" s="266">
        <v>1</v>
      </c>
      <c r="B146" s="257" t="s">
        <v>378</v>
      </c>
      <c r="C146" s="258"/>
      <c r="D146" s="258"/>
      <c r="E146" s="258"/>
      <c r="F146" s="258"/>
      <c r="G146" s="258"/>
      <c r="H146" s="329"/>
      <c r="I146" s="258"/>
      <c r="J146" s="258"/>
      <c r="K146" s="212"/>
    </row>
    <row r="147" spans="1:11" ht="15">
      <c r="A147" s="267">
        <v>1.1000000000000001</v>
      </c>
      <c r="B147" s="245" t="s">
        <v>281</v>
      </c>
      <c r="C147" s="258"/>
      <c r="D147" s="258"/>
      <c r="E147" s="258"/>
      <c r="F147" s="258"/>
      <c r="G147" s="258"/>
      <c r="H147" s="329"/>
      <c r="I147" s="258"/>
      <c r="J147" s="258"/>
      <c r="K147" s="212"/>
    </row>
    <row r="148" spans="1:11" ht="15">
      <c r="A148" s="267">
        <v>1.2</v>
      </c>
      <c r="B148" s="268" t="s">
        <v>323</v>
      </c>
      <c r="C148" s="258"/>
      <c r="D148" s="258"/>
      <c r="E148" s="258"/>
      <c r="F148" s="258"/>
      <c r="G148" s="258"/>
      <c r="H148" s="329"/>
      <c r="I148" s="258"/>
      <c r="J148" s="258"/>
      <c r="K148" s="212"/>
    </row>
    <row r="149" spans="1:11" ht="15">
      <c r="A149" s="267"/>
      <c r="B149" s="245" t="s">
        <v>347</v>
      </c>
      <c r="C149" s="258"/>
      <c r="D149" s="258"/>
      <c r="E149" s="258"/>
      <c r="F149" s="258"/>
      <c r="G149" s="258"/>
      <c r="H149" s="329"/>
      <c r="I149" s="258"/>
      <c r="J149" s="258"/>
      <c r="K149" s="212"/>
    </row>
    <row r="150" spans="1:11" ht="15">
      <c r="A150" s="267"/>
      <c r="B150" s="245" t="s">
        <v>348</v>
      </c>
      <c r="C150" s="258"/>
      <c r="D150" s="258"/>
      <c r="E150" s="258"/>
      <c r="F150" s="258"/>
      <c r="G150" s="258"/>
      <c r="H150" s="329"/>
      <c r="I150" s="258"/>
      <c r="J150" s="258"/>
      <c r="K150" s="212"/>
    </row>
    <row r="151" spans="1:11" ht="15">
      <c r="A151" s="267"/>
      <c r="B151" s="245" t="s">
        <v>349</v>
      </c>
      <c r="C151" s="258"/>
      <c r="D151" s="258"/>
      <c r="E151" s="258"/>
      <c r="F151" s="258"/>
      <c r="G151" s="258"/>
      <c r="H151" s="329"/>
      <c r="I151" s="258"/>
      <c r="J151" s="258"/>
      <c r="K151" s="212"/>
    </row>
    <row r="152" spans="1:11" ht="11.25" customHeight="1">
      <c r="A152" s="267"/>
      <c r="B152" s="262" t="s">
        <v>350</v>
      </c>
      <c r="C152" s="258"/>
      <c r="D152" s="258"/>
      <c r="E152" s="258"/>
      <c r="F152" s="258"/>
      <c r="G152" s="258"/>
      <c r="H152" s="329"/>
      <c r="I152" s="258"/>
      <c r="J152" s="258"/>
      <c r="K152" s="212"/>
    </row>
    <row r="153" spans="1:11" ht="15">
      <c r="A153" s="267">
        <v>1.3</v>
      </c>
      <c r="B153" s="268" t="s">
        <v>364</v>
      </c>
      <c r="C153" s="258"/>
      <c r="D153" s="258"/>
      <c r="E153" s="258"/>
      <c r="F153" s="258"/>
      <c r="G153" s="258"/>
      <c r="H153" s="329"/>
      <c r="I153" s="258"/>
      <c r="J153" s="258"/>
      <c r="K153" s="212"/>
    </row>
    <row r="154" spans="1:11" ht="15">
      <c r="A154" s="267"/>
      <c r="B154" s="245" t="s">
        <v>352</v>
      </c>
      <c r="C154" s="258"/>
      <c r="D154" s="258"/>
      <c r="E154" s="258"/>
      <c r="F154" s="258"/>
      <c r="G154" s="258"/>
      <c r="H154" s="329"/>
      <c r="I154" s="258"/>
      <c r="J154" s="258"/>
      <c r="K154" s="212"/>
    </row>
    <row r="155" spans="1:11" ht="15">
      <c r="A155" s="267"/>
      <c r="B155" s="245" t="s">
        <v>354</v>
      </c>
      <c r="C155" s="258"/>
      <c r="D155" s="258"/>
      <c r="E155" s="258"/>
      <c r="F155" s="258"/>
      <c r="G155" s="258"/>
      <c r="H155" s="329"/>
      <c r="I155" s="258"/>
      <c r="J155" s="258"/>
      <c r="K155" s="212"/>
    </row>
    <row r="156" spans="1:11" ht="15">
      <c r="A156" s="267"/>
      <c r="B156" s="245" t="s">
        <v>379</v>
      </c>
      <c r="C156" s="258"/>
      <c r="D156" s="258"/>
      <c r="E156" s="258"/>
      <c r="F156" s="258"/>
      <c r="G156" s="258"/>
      <c r="H156" s="329"/>
      <c r="I156" s="258"/>
      <c r="J156" s="258"/>
      <c r="K156" s="212"/>
    </row>
    <row r="157" spans="1:11" ht="15">
      <c r="A157" s="267"/>
      <c r="B157" s="245"/>
      <c r="C157" s="258"/>
      <c r="D157" s="258"/>
      <c r="E157" s="258"/>
      <c r="F157" s="258"/>
      <c r="G157" s="258"/>
      <c r="H157" s="329"/>
      <c r="I157" s="258"/>
      <c r="J157" s="258"/>
      <c r="K157" s="212"/>
    </row>
    <row r="158" spans="1:11" ht="15">
      <c r="A158" s="267">
        <v>1.4</v>
      </c>
      <c r="B158" s="245" t="s">
        <v>282</v>
      </c>
      <c r="C158" s="258"/>
      <c r="D158" s="258"/>
      <c r="E158" s="258"/>
      <c r="F158" s="258"/>
      <c r="G158" s="258"/>
      <c r="H158" s="329"/>
      <c r="I158" s="258"/>
      <c r="J158" s="258"/>
      <c r="K158" s="212"/>
    </row>
    <row r="159" spans="1:11" ht="15">
      <c r="A159" s="266">
        <v>2</v>
      </c>
      <c r="B159" s="257" t="s">
        <v>380</v>
      </c>
      <c r="C159" s="258"/>
      <c r="D159" s="258"/>
      <c r="E159" s="258"/>
      <c r="F159" s="258"/>
      <c r="G159" s="258"/>
      <c r="H159" s="329"/>
      <c r="I159" s="258"/>
      <c r="J159" s="258"/>
      <c r="K159" s="212"/>
    </row>
    <row r="160" spans="1:11" ht="15">
      <c r="A160" s="267">
        <v>2.1</v>
      </c>
      <c r="B160" s="245" t="s">
        <v>281</v>
      </c>
      <c r="C160" s="258"/>
      <c r="D160" s="258"/>
      <c r="E160" s="258"/>
      <c r="F160" s="258"/>
      <c r="G160" s="258"/>
      <c r="H160" s="329"/>
      <c r="I160" s="258"/>
      <c r="J160" s="258"/>
      <c r="K160" s="212"/>
    </row>
    <row r="161" spans="1:11" ht="15">
      <c r="A161" s="267">
        <v>2.2000000000000002</v>
      </c>
      <c r="B161" s="268" t="s">
        <v>323</v>
      </c>
      <c r="C161" s="258"/>
      <c r="D161" s="258"/>
      <c r="E161" s="258"/>
      <c r="F161" s="258"/>
      <c r="G161" s="258"/>
      <c r="H161" s="329"/>
      <c r="I161" s="258"/>
      <c r="J161" s="258"/>
      <c r="K161" s="212"/>
    </row>
    <row r="162" spans="1:11" ht="15">
      <c r="A162" s="267"/>
      <c r="B162" s="245" t="s">
        <v>381</v>
      </c>
      <c r="C162" s="258"/>
      <c r="D162" s="258"/>
      <c r="E162" s="258"/>
      <c r="F162" s="258"/>
      <c r="G162" s="258"/>
      <c r="H162" s="329"/>
      <c r="I162" s="258"/>
      <c r="J162" s="258"/>
      <c r="K162" s="212"/>
    </row>
    <row r="163" spans="1:11" ht="15">
      <c r="A163" s="267"/>
      <c r="B163" s="262" t="s">
        <v>382</v>
      </c>
      <c r="C163" s="258"/>
      <c r="D163" s="258"/>
      <c r="E163" s="258"/>
      <c r="F163" s="258"/>
      <c r="G163" s="258"/>
      <c r="H163" s="329"/>
      <c r="I163" s="258"/>
      <c r="J163" s="258"/>
      <c r="K163" s="212"/>
    </row>
    <row r="164" spans="1:11" ht="24">
      <c r="A164" s="267"/>
      <c r="B164" s="262" t="s">
        <v>363</v>
      </c>
      <c r="C164" s="258"/>
      <c r="D164" s="258"/>
      <c r="E164" s="258"/>
      <c r="F164" s="258"/>
      <c r="G164" s="258"/>
      <c r="H164" s="329"/>
      <c r="I164" s="258"/>
      <c r="J164" s="258"/>
      <c r="K164" s="212"/>
    </row>
    <row r="165" spans="1:11" ht="15">
      <c r="A165" s="267">
        <v>2.2999999999999998</v>
      </c>
      <c r="B165" s="245" t="s">
        <v>364</v>
      </c>
      <c r="C165" s="258"/>
      <c r="D165" s="258"/>
      <c r="E165" s="258"/>
      <c r="F165" s="258"/>
      <c r="G165" s="258"/>
      <c r="H165" s="329"/>
      <c r="I165" s="258"/>
      <c r="J165" s="258"/>
      <c r="K165" s="212"/>
    </row>
    <row r="166" spans="1:11" ht="24">
      <c r="A166" s="267"/>
      <c r="B166" s="262" t="s">
        <v>383</v>
      </c>
      <c r="C166" s="258"/>
      <c r="D166" s="258"/>
      <c r="E166" s="258"/>
      <c r="F166" s="258"/>
      <c r="G166" s="258"/>
      <c r="H166" s="329"/>
      <c r="I166" s="258"/>
      <c r="J166" s="258"/>
      <c r="K166" s="212"/>
    </row>
    <row r="167" spans="1:11" ht="15">
      <c r="A167" s="267"/>
      <c r="B167" s="262" t="s">
        <v>366</v>
      </c>
      <c r="C167" s="258"/>
      <c r="D167" s="258"/>
      <c r="E167" s="258"/>
      <c r="F167" s="258"/>
      <c r="G167" s="258"/>
      <c r="H167" s="329"/>
      <c r="I167" s="258"/>
      <c r="J167" s="258"/>
      <c r="K167" s="212"/>
    </row>
    <row r="168" spans="1:11" ht="15">
      <c r="A168" s="267"/>
      <c r="B168" s="245" t="s">
        <v>367</v>
      </c>
      <c r="C168" s="258"/>
      <c r="D168" s="258"/>
      <c r="E168" s="258"/>
      <c r="F168" s="258"/>
      <c r="G168" s="258"/>
      <c r="H168" s="329"/>
      <c r="I168" s="258"/>
      <c r="J168" s="258"/>
      <c r="K168" s="212"/>
    </row>
    <row r="169" spans="1:11" ht="15">
      <c r="A169" s="267">
        <v>2.4</v>
      </c>
      <c r="B169" s="245" t="s">
        <v>282</v>
      </c>
      <c r="C169" s="258"/>
      <c r="D169" s="258"/>
      <c r="E169" s="258"/>
      <c r="F169" s="258"/>
      <c r="G169" s="258"/>
      <c r="H169" s="329"/>
      <c r="I169" s="258"/>
      <c r="J169" s="258"/>
      <c r="K169" s="212"/>
    </row>
    <row r="170" spans="1:11" ht="15">
      <c r="A170" s="253">
        <v>3</v>
      </c>
      <c r="B170" s="245" t="s">
        <v>368</v>
      </c>
      <c r="C170" s="258"/>
      <c r="D170" s="258"/>
      <c r="E170" s="258"/>
      <c r="F170" s="258"/>
      <c r="G170" s="258"/>
      <c r="H170" s="329"/>
      <c r="I170" s="258"/>
      <c r="J170" s="258"/>
      <c r="K170" s="212"/>
    </row>
    <row r="171" spans="1:11" ht="15">
      <c r="A171" s="253">
        <v>3.1</v>
      </c>
      <c r="B171" s="245" t="s">
        <v>384</v>
      </c>
      <c r="C171" s="258"/>
      <c r="D171" s="258"/>
      <c r="E171" s="258"/>
      <c r="F171" s="258"/>
      <c r="G171" s="258"/>
      <c r="H171" s="329"/>
      <c r="I171" s="258"/>
      <c r="J171" s="258"/>
      <c r="K171" s="212"/>
    </row>
    <row r="172" spans="1:11" ht="15">
      <c r="A172" s="253">
        <v>3.2</v>
      </c>
      <c r="B172" s="245" t="s">
        <v>385</v>
      </c>
      <c r="C172" s="258"/>
      <c r="D172" s="258"/>
      <c r="E172" s="258"/>
      <c r="F172" s="258"/>
      <c r="G172" s="258"/>
      <c r="H172" s="329"/>
      <c r="I172" s="258"/>
      <c r="J172" s="258"/>
      <c r="K172" s="212"/>
    </row>
    <row r="173" spans="1:11" ht="15">
      <c r="A173" s="216"/>
      <c r="B173" s="215"/>
      <c r="C173" s="215"/>
      <c r="D173" s="215"/>
      <c r="E173" s="215"/>
      <c r="F173" s="215"/>
      <c r="G173" s="215"/>
      <c r="H173" s="315"/>
      <c r="I173" s="215"/>
      <c r="J173" s="215"/>
      <c r="K173" s="212"/>
    </row>
    <row r="174" spans="1:11" ht="15">
      <c r="A174" s="408" t="s">
        <v>386</v>
      </c>
      <c r="B174" s="408"/>
      <c r="C174" s="231"/>
      <c r="D174" s="231"/>
      <c r="E174" s="231"/>
      <c r="F174" s="231"/>
      <c r="G174" s="231"/>
      <c r="H174" s="319"/>
      <c r="I174" s="231"/>
      <c r="J174" s="231"/>
      <c r="K174" s="212"/>
    </row>
    <row r="175" spans="1:11" ht="15">
      <c r="A175" s="216"/>
      <c r="B175" s="215"/>
      <c r="C175" s="215"/>
      <c r="D175" s="215"/>
      <c r="E175" s="215"/>
      <c r="F175" s="215"/>
      <c r="G175" s="215"/>
      <c r="H175" s="315"/>
      <c r="I175" s="215"/>
      <c r="J175" s="215"/>
      <c r="K175" s="212"/>
    </row>
    <row r="176" spans="1:11" ht="24" customHeight="1">
      <c r="A176" s="255" t="s">
        <v>279</v>
      </c>
      <c r="B176" s="430" t="s">
        <v>387</v>
      </c>
      <c r="C176" s="431"/>
      <c r="D176" s="401" t="s">
        <v>388</v>
      </c>
      <c r="E176" s="401"/>
      <c r="F176" s="262" t="s">
        <v>389</v>
      </c>
      <c r="G176" s="401" t="s">
        <v>390</v>
      </c>
      <c r="H176" s="401"/>
      <c r="I176" s="401" t="s">
        <v>391</v>
      </c>
      <c r="J176" s="401"/>
      <c r="K176" s="212"/>
    </row>
    <row r="177" spans="1:11" ht="15">
      <c r="A177" s="253">
        <v>1</v>
      </c>
      <c r="B177" s="403"/>
      <c r="C177" s="403"/>
      <c r="D177" s="432">
        <v>0</v>
      </c>
      <c r="E177" s="432"/>
      <c r="F177" s="269">
        <v>0</v>
      </c>
      <c r="G177" s="433"/>
      <c r="H177" s="434"/>
      <c r="I177" s="432"/>
      <c r="J177" s="432"/>
      <c r="K177" s="212"/>
    </row>
    <row r="178" spans="1:11" ht="15">
      <c r="A178" s="253">
        <v>2</v>
      </c>
      <c r="B178" s="403"/>
      <c r="C178" s="403"/>
      <c r="D178" s="432"/>
      <c r="E178" s="432"/>
      <c r="F178" s="269">
        <v>0</v>
      </c>
      <c r="G178" s="433"/>
      <c r="H178" s="434"/>
      <c r="I178" s="432"/>
      <c r="J178" s="432"/>
      <c r="K178" s="212"/>
    </row>
    <row r="179" spans="1:11" ht="15">
      <c r="A179" s="253">
        <v>3</v>
      </c>
      <c r="B179" s="403" t="s">
        <v>39</v>
      </c>
      <c r="C179" s="403"/>
      <c r="D179" s="432"/>
      <c r="E179" s="432"/>
      <c r="F179" s="269"/>
      <c r="G179" s="433">
        <v>0</v>
      </c>
      <c r="H179" s="434"/>
      <c r="I179" s="432"/>
      <c r="J179" s="432"/>
      <c r="K179" s="212"/>
    </row>
    <row r="180" spans="1:11" ht="15">
      <c r="A180" s="270"/>
      <c r="B180" s="215"/>
      <c r="C180" s="215"/>
      <c r="D180" s="271"/>
      <c r="E180" s="271"/>
      <c r="F180" s="272"/>
      <c r="G180" s="272"/>
      <c r="H180" s="331"/>
      <c r="I180" s="271"/>
      <c r="J180" s="271"/>
      <c r="K180" s="212"/>
    </row>
    <row r="181" spans="1:11" ht="15">
      <c r="A181" s="216"/>
      <c r="B181" s="215"/>
      <c r="C181" s="215"/>
      <c r="D181" s="271"/>
      <c r="E181" s="271"/>
      <c r="F181" s="271"/>
      <c r="G181" s="271"/>
      <c r="H181" s="332"/>
      <c r="I181" s="271"/>
      <c r="J181" s="271"/>
      <c r="K181" s="212"/>
    </row>
    <row r="182" spans="1:11" ht="15">
      <c r="A182" s="207" t="s">
        <v>529</v>
      </c>
      <c r="B182" s="208"/>
      <c r="C182" s="231"/>
      <c r="D182" s="231"/>
      <c r="E182" s="231"/>
      <c r="F182" s="231"/>
      <c r="G182" s="231"/>
      <c r="H182" s="319"/>
      <c r="I182" s="231"/>
      <c r="J182" s="231"/>
      <c r="K182" s="212"/>
    </row>
    <row r="183" spans="1:11" ht="15">
      <c r="A183" s="216"/>
      <c r="B183" s="215"/>
      <c r="C183" s="215"/>
      <c r="D183" s="271"/>
      <c r="E183" s="271"/>
      <c r="F183" s="271"/>
      <c r="G183" s="271"/>
      <c r="H183" s="332"/>
      <c r="I183" s="271"/>
      <c r="J183" s="271"/>
      <c r="K183" s="212"/>
    </row>
    <row r="184" spans="1:11" ht="12.75" customHeight="1">
      <c r="A184" s="424" t="s">
        <v>279</v>
      </c>
      <c r="B184" s="402" t="s">
        <v>392</v>
      </c>
      <c r="C184" s="402"/>
      <c r="D184" s="402"/>
      <c r="E184" s="406" t="s">
        <v>281</v>
      </c>
      <c r="F184" s="406"/>
      <c r="G184" s="406" t="s">
        <v>282</v>
      </c>
      <c r="H184" s="406"/>
      <c r="I184" s="215"/>
      <c r="J184" s="215"/>
      <c r="K184" s="212"/>
    </row>
    <row r="185" spans="1:11" ht="36">
      <c r="A185" s="424"/>
      <c r="B185" s="402"/>
      <c r="C185" s="402"/>
      <c r="D185" s="402"/>
      <c r="E185" s="243" t="s">
        <v>393</v>
      </c>
      <c r="F185" s="243" t="s">
        <v>394</v>
      </c>
      <c r="G185" s="243" t="s">
        <v>393</v>
      </c>
      <c r="H185" s="324" t="s">
        <v>394</v>
      </c>
      <c r="I185" s="215"/>
      <c r="J185" s="215"/>
      <c r="K185" s="212"/>
    </row>
    <row r="186" spans="1:11" ht="15">
      <c r="A186" s="218">
        <v>1</v>
      </c>
      <c r="B186" s="404"/>
      <c r="C186" s="435"/>
      <c r="D186" s="405"/>
      <c r="E186" s="273"/>
      <c r="F186" s="273"/>
      <c r="G186" s="273"/>
      <c r="H186" s="329"/>
      <c r="I186" s="215"/>
      <c r="J186" s="215"/>
      <c r="K186" s="212"/>
    </row>
    <row r="187" spans="1:11" ht="15">
      <c r="A187" s="218">
        <v>2</v>
      </c>
      <c r="B187" s="404"/>
      <c r="C187" s="435"/>
      <c r="D187" s="405"/>
      <c r="E187" s="273"/>
      <c r="F187" s="273"/>
      <c r="G187" s="273"/>
      <c r="H187" s="329"/>
      <c r="I187" s="215"/>
      <c r="J187" s="215"/>
      <c r="K187" s="212"/>
    </row>
    <row r="188" spans="1:11" ht="15">
      <c r="A188" s="218">
        <v>3</v>
      </c>
      <c r="B188" s="404"/>
      <c r="C188" s="435"/>
      <c r="D188" s="405"/>
      <c r="E188" s="273"/>
      <c r="F188" s="273"/>
      <c r="G188" s="273"/>
      <c r="H188" s="329"/>
      <c r="I188" s="215"/>
      <c r="J188" s="215"/>
      <c r="K188" s="212"/>
    </row>
    <row r="189" spans="1:11" ht="15">
      <c r="A189" s="218">
        <v>4</v>
      </c>
      <c r="B189" s="409" t="s">
        <v>39</v>
      </c>
      <c r="C189" s="416"/>
      <c r="D189" s="410"/>
      <c r="E189" s="273"/>
      <c r="F189" s="274"/>
      <c r="G189" s="274"/>
      <c r="H189" s="333"/>
      <c r="I189" s="215"/>
      <c r="J189" s="215"/>
      <c r="K189" s="212"/>
    </row>
    <row r="190" spans="1:11" ht="15">
      <c r="A190" s="216"/>
      <c r="B190" s="215"/>
      <c r="C190" s="215"/>
      <c r="D190" s="215"/>
      <c r="E190" s="220"/>
      <c r="F190" s="220"/>
      <c r="G190" s="220"/>
      <c r="H190" s="316"/>
      <c r="I190" s="215"/>
      <c r="J190" s="215"/>
      <c r="K190" s="212"/>
    </row>
    <row r="191" spans="1:11" ht="12.75" customHeight="1">
      <c r="A191" s="438" t="s">
        <v>395</v>
      </c>
      <c r="B191" s="438"/>
      <c r="C191" s="438"/>
      <c r="D191" s="438"/>
      <c r="E191" s="438"/>
      <c r="F191" s="438"/>
      <c r="G191" s="438"/>
      <c r="H191" s="438"/>
      <c r="I191" s="438"/>
      <c r="J191" s="438"/>
      <c r="K191" s="212"/>
    </row>
    <row r="192" spans="1:11" ht="15">
      <c r="A192" s="439"/>
      <c r="B192" s="439"/>
      <c r="C192" s="439"/>
      <c r="D192" s="439"/>
      <c r="E192" s="439"/>
      <c r="F192" s="439"/>
      <c r="G192" s="439"/>
      <c r="H192" s="439"/>
      <c r="I192" s="439"/>
      <c r="J192" s="439"/>
      <c r="K192" s="212"/>
    </row>
    <row r="193" spans="1:11" ht="15">
      <c r="A193" s="226"/>
      <c r="B193" s="227"/>
      <c r="C193" s="227"/>
      <c r="D193" s="227"/>
      <c r="E193" s="227"/>
      <c r="F193" s="227"/>
      <c r="G193" s="227"/>
      <c r="H193" s="317"/>
      <c r="I193" s="227"/>
      <c r="J193" s="227"/>
      <c r="K193" s="212"/>
    </row>
    <row r="194" spans="1:11" ht="15">
      <c r="A194" s="226"/>
      <c r="B194" s="227"/>
      <c r="C194" s="227"/>
      <c r="D194" s="227"/>
      <c r="E194" s="227"/>
      <c r="F194" s="227"/>
      <c r="G194" s="227"/>
      <c r="H194" s="317"/>
      <c r="I194" s="227"/>
      <c r="J194" s="227"/>
      <c r="K194" s="212"/>
    </row>
    <row r="195" spans="1:11" ht="15">
      <c r="A195" s="226"/>
      <c r="B195" s="227"/>
      <c r="C195" s="227"/>
      <c r="D195" s="227"/>
      <c r="E195" s="227"/>
      <c r="F195" s="227"/>
      <c r="G195" s="227"/>
      <c r="H195" s="317"/>
      <c r="I195" s="227"/>
      <c r="J195" s="227"/>
      <c r="K195" s="212"/>
    </row>
    <row r="196" spans="1:11" ht="15">
      <c r="A196" s="226"/>
      <c r="B196" s="227"/>
      <c r="C196" s="227"/>
      <c r="D196" s="227"/>
      <c r="E196" s="227"/>
      <c r="F196" s="227"/>
      <c r="G196" s="227"/>
      <c r="H196" s="317"/>
      <c r="I196" s="227"/>
      <c r="J196" s="227"/>
      <c r="K196" s="212"/>
    </row>
    <row r="197" spans="1:11" ht="15">
      <c r="A197" s="226"/>
      <c r="B197" s="227"/>
      <c r="C197" s="227"/>
      <c r="D197" s="227"/>
      <c r="E197" s="227"/>
      <c r="F197" s="227"/>
      <c r="G197" s="227"/>
      <c r="H197" s="317"/>
      <c r="I197" s="227"/>
      <c r="J197" s="227"/>
      <c r="K197" s="212"/>
    </row>
    <row r="198" spans="1:11" ht="15">
      <c r="A198" s="216"/>
      <c r="B198" s="211"/>
      <c r="C198" s="211"/>
      <c r="D198" s="211"/>
      <c r="E198" s="211"/>
      <c r="F198" s="211"/>
      <c r="G198" s="211"/>
      <c r="H198" s="320"/>
      <c r="I198" s="211"/>
      <c r="J198" s="211"/>
      <c r="K198" s="212"/>
    </row>
    <row r="199" spans="1:11" ht="15">
      <c r="A199" s="216"/>
      <c r="B199" s="211"/>
      <c r="C199" s="211"/>
      <c r="D199" s="211"/>
      <c r="E199" s="211"/>
      <c r="F199" s="211"/>
      <c r="G199" s="211"/>
      <c r="H199" s="320"/>
      <c r="I199" s="211"/>
      <c r="J199" s="211"/>
      <c r="K199" s="212"/>
    </row>
    <row r="200" spans="1:11" ht="15">
      <c r="A200" s="216"/>
      <c r="B200" s="211"/>
      <c r="C200" s="211"/>
      <c r="D200" s="211"/>
      <c r="E200" s="211"/>
      <c r="F200" s="211"/>
      <c r="G200" s="211"/>
      <c r="H200" s="320"/>
      <c r="I200" s="211"/>
      <c r="J200" s="211"/>
      <c r="K200" s="212"/>
    </row>
    <row r="201" spans="1:11" ht="15">
      <c r="A201" s="216"/>
      <c r="B201" s="211"/>
      <c r="C201" s="211"/>
      <c r="D201" s="211"/>
      <c r="E201" s="211"/>
      <c r="F201" s="211"/>
      <c r="G201" s="211"/>
      <c r="H201" s="320"/>
      <c r="I201" s="211"/>
      <c r="J201" s="211"/>
      <c r="K201" s="212"/>
    </row>
    <row r="202" spans="1:11" ht="15">
      <c r="A202" s="216"/>
      <c r="B202" s="211"/>
      <c r="C202" s="211"/>
      <c r="D202" s="211"/>
      <c r="E202" s="211"/>
      <c r="F202" s="211"/>
      <c r="G202" s="211"/>
      <c r="H202" s="320"/>
      <c r="I202" s="211"/>
      <c r="J202" s="211"/>
      <c r="K202" s="212"/>
    </row>
    <row r="203" spans="1:11" ht="15">
      <c r="A203" s="207" t="s">
        <v>530</v>
      </c>
      <c r="B203" s="208"/>
      <c r="C203" s="208"/>
      <c r="D203" s="231"/>
      <c r="E203" s="231"/>
      <c r="F203" s="231"/>
      <c r="G203" s="231"/>
      <c r="H203" s="319"/>
      <c r="I203" s="231"/>
      <c r="J203" s="231"/>
      <c r="K203" s="212"/>
    </row>
    <row r="204" spans="1:11" ht="15">
      <c r="A204" s="241"/>
      <c r="B204" s="242"/>
      <c r="C204" s="242"/>
      <c r="D204" s="242"/>
      <c r="E204" s="242"/>
      <c r="F204" s="242"/>
      <c r="G204" s="242"/>
      <c r="H204" s="323"/>
      <c r="I204" s="242"/>
      <c r="J204" s="242"/>
      <c r="K204" s="212"/>
    </row>
    <row r="205" spans="1:11" ht="12.75" customHeight="1">
      <c r="A205" s="419" t="s">
        <v>396</v>
      </c>
      <c r="B205" s="419"/>
      <c r="C205" s="419"/>
      <c r="D205" s="419"/>
      <c r="E205" s="419"/>
      <c r="F205" s="419"/>
      <c r="G205" s="419"/>
      <c r="H205" s="419"/>
      <c r="I205" s="419"/>
      <c r="J205" s="419"/>
      <c r="K205" s="212"/>
    </row>
    <row r="206" spans="1:11" ht="15">
      <c r="A206" s="419"/>
      <c r="B206" s="419"/>
      <c r="C206" s="419"/>
      <c r="D206" s="419"/>
      <c r="E206" s="419"/>
      <c r="F206" s="419"/>
      <c r="G206" s="419"/>
      <c r="H206" s="419"/>
      <c r="I206" s="419"/>
      <c r="J206" s="419"/>
      <c r="K206" s="212"/>
    </row>
    <row r="207" spans="1:11" ht="15">
      <c r="A207" s="419"/>
      <c r="B207" s="419"/>
      <c r="C207" s="419"/>
      <c r="D207" s="419"/>
      <c r="E207" s="419"/>
      <c r="F207" s="419"/>
      <c r="G207" s="419"/>
      <c r="H207" s="419"/>
      <c r="I207" s="419"/>
      <c r="J207" s="419"/>
      <c r="K207" s="212"/>
    </row>
    <row r="208" spans="1:11" ht="15">
      <c r="A208" s="419"/>
      <c r="B208" s="419"/>
      <c r="C208" s="419"/>
      <c r="D208" s="419"/>
      <c r="E208" s="419"/>
      <c r="F208" s="419"/>
      <c r="G208" s="419"/>
      <c r="H208" s="419"/>
      <c r="I208" s="419"/>
      <c r="J208" s="419"/>
      <c r="K208" s="212"/>
    </row>
    <row r="209" spans="1:11" ht="15">
      <c r="A209" s="226"/>
      <c r="B209" s="227"/>
      <c r="C209" s="227"/>
      <c r="D209" s="227"/>
      <c r="E209" s="227"/>
      <c r="F209" s="227"/>
      <c r="G209" s="227"/>
      <c r="H209" s="317"/>
      <c r="I209" s="227"/>
      <c r="J209" s="227"/>
      <c r="K209" s="212"/>
    </row>
    <row r="210" spans="1:11" ht="15">
      <c r="A210" s="226"/>
      <c r="B210" s="227"/>
      <c r="C210" s="227"/>
      <c r="D210" s="227"/>
      <c r="E210" s="227"/>
      <c r="F210" s="227"/>
      <c r="G210" s="227"/>
      <c r="H210" s="317"/>
      <c r="I210" s="227"/>
      <c r="J210" s="227"/>
      <c r="K210" s="212"/>
    </row>
    <row r="211" spans="1:11" ht="15">
      <c r="A211" s="226"/>
      <c r="B211" s="227"/>
      <c r="C211" s="227"/>
      <c r="D211" s="227"/>
      <c r="E211" s="227"/>
      <c r="F211" s="227"/>
      <c r="G211" s="227"/>
      <c r="H211" s="317"/>
      <c r="I211" s="227"/>
      <c r="J211" s="227"/>
      <c r="K211" s="212"/>
    </row>
    <row r="212" spans="1:11" ht="15">
      <c r="A212" s="226"/>
      <c r="B212" s="227"/>
      <c r="C212" s="227"/>
      <c r="D212" s="227"/>
      <c r="E212" s="227"/>
      <c r="F212" s="227"/>
      <c r="G212" s="227"/>
      <c r="H212" s="317"/>
      <c r="I212" s="227"/>
      <c r="J212" s="227"/>
      <c r="K212" s="212"/>
    </row>
    <row r="213" spans="1:11" ht="15">
      <c r="A213" s="226"/>
      <c r="B213" s="227"/>
      <c r="C213" s="227"/>
      <c r="D213" s="227"/>
      <c r="E213" s="227"/>
      <c r="F213" s="227"/>
      <c r="G213" s="227"/>
      <c r="H213" s="317"/>
      <c r="I213" s="227"/>
      <c r="J213" s="227"/>
      <c r="K213" s="212"/>
    </row>
    <row r="214" spans="1:11" ht="15">
      <c r="A214" s="226"/>
      <c r="B214" s="227"/>
      <c r="C214" s="227"/>
      <c r="D214" s="227"/>
      <c r="E214" s="227"/>
      <c r="F214" s="227"/>
      <c r="G214" s="227"/>
      <c r="H214" s="317"/>
      <c r="I214" s="227"/>
      <c r="J214" s="227"/>
      <c r="K214" s="212"/>
    </row>
    <row r="215" spans="1:11" ht="15">
      <c r="A215" s="216"/>
      <c r="B215" s="211"/>
      <c r="C215" s="211"/>
      <c r="D215" s="211"/>
      <c r="E215" s="211"/>
      <c r="F215" s="211"/>
      <c r="G215" s="211"/>
      <c r="H215" s="320"/>
      <c r="I215" s="211"/>
      <c r="J215" s="211"/>
      <c r="K215" s="212"/>
    </row>
    <row r="216" spans="1:11" ht="15">
      <c r="A216" s="207" t="s">
        <v>531</v>
      </c>
      <c r="B216" s="208"/>
      <c r="C216" s="231"/>
      <c r="D216" s="231"/>
      <c r="E216" s="231"/>
      <c r="F216" s="231"/>
      <c r="G216" s="231"/>
      <c r="H216" s="319"/>
      <c r="I216" s="231"/>
      <c r="J216" s="231"/>
      <c r="K216" s="212"/>
    </row>
    <row r="217" spans="1:11" ht="15">
      <c r="A217" s="241"/>
      <c r="B217" s="242"/>
      <c r="C217" s="242"/>
      <c r="D217" s="242"/>
      <c r="E217" s="242"/>
      <c r="F217" s="242"/>
      <c r="G217" s="242"/>
      <c r="H217" s="323"/>
      <c r="I217" s="242"/>
      <c r="J217" s="242"/>
      <c r="K217" s="212"/>
    </row>
    <row r="218" spans="1:11" ht="15">
      <c r="A218" s="218" t="s">
        <v>279</v>
      </c>
      <c r="B218" s="402" t="s">
        <v>280</v>
      </c>
      <c r="C218" s="402"/>
      <c r="D218" s="402"/>
      <c r="E218" s="415" t="s">
        <v>281</v>
      </c>
      <c r="F218" s="415"/>
      <c r="G218" s="415" t="s">
        <v>282</v>
      </c>
      <c r="H218" s="415"/>
      <c r="I218" s="215"/>
      <c r="J218" s="215"/>
      <c r="K218" s="212"/>
    </row>
    <row r="219" spans="1:11" ht="15">
      <c r="A219" s="218">
        <v>1</v>
      </c>
      <c r="B219" s="404"/>
      <c r="C219" s="435"/>
      <c r="D219" s="405"/>
      <c r="E219" s="436"/>
      <c r="F219" s="437"/>
      <c r="G219" s="436"/>
      <c r="H219" s="437"/>
      <c r="I219" s="215"/>
      <c r="J219" s="215"/>
      <c r="K219" s="212"/>
    </row>
    <row r="220" spans="1:11" ht="15">
      <c r="A220" s="218">
        <v>2</v>
      </c>
      <c r="B220" s="404"/>
      <c r="C220" s="435"/>
      <c r="D220" s="405"/>
      <c r="E220" s="436"/>
      <c r="F220" s="437"/>
      <c r="G220" s="436"/>
      <c r="H220" s="437"/>
      <c r="I220" s="215"/>
      <c r="J220" s="215"/>
      <c r="K220" s="212"/>
    </row>
    <row r="221" spans="1:11" ht="15">
      <c r="A221" s="218">
        <v>3</v>
      </c>
      <c r="B221" s="415" t="s">
        <v>397</v>
      </c>
      <c r="C221" s="415"/>
      <c r="D221" s="415"/>
      <c r="E221" s="441"/>
      <c r="F221" s="441"/>
      <c r="G221" s="441"/>
      <c r="H221" s="441"/>
      <c r="I221" s="215"/>
      <c r="J221" s="215"/>
      <c r="K221" s="212"/>
    </row>
    <row r="222" spans="1:11" ht="15">
      <c r="A222" s="216"/>
      <c r="B222" s="211"/>
      <c r="C222" s="211"/>
      <c r="D222" s="211"/>
      <c r="E222" s="211"/>
      <c r="F222" s="211"/>
      <c r="G222" s="211"/>
      <c r="H222" s="320"/>
      <c r="I222" s="211"/>
      <c r="J222" s="211"/>
      <c r="K222" s="212"/>
    </row>
    <row r="223" spans="1:11" ht="15">
      <c r="A223" s="408" t="s">
        <v>532</v>
      </c>
      <c r="B223" s="408"/>
      <c r="C223" s="231"/>
      <c r="D223" s="231"/>
      <c r="E223" s="231"/>
      <c r="F223" s="231"/>
      <c r="G223" s="231"/>
      <c r="H223" s="319"/>
      <c r="I223" s="231"/>
      <c r="J223" s="231"/>
      <c r="K223" s="212"/>
    </row>
    <row r="224" spans="1:11" ht="15">
      <c r="A224" s="241"/>
      <c r="B224" s="242"/>
      <c r="C224" s="242"/>
      <c r="D224" s="242"/>
      <c r="E224" s="242"/>
      <c r="F224" s="242"/>
      <c r="G224" s="242"/>
      <c r="H224" s="323"/>
      <c r="I224" s="242"/>
      <c r="J224" s="242"/>
      <c r="K224" s="212"/>
    </row>
    <row r="225" spans="1:11" ht="15">
      <c r="A225" s="241"/>
      <c r="B225" s="211" t="s">
        <v>533</v>
      </c>
      <c r="C225" s="242"/>
      <c r="D225" s="242"/>
      <c r="E225" s="242"/>
      <c r="F225" s="242"/>
      <c r="G225" s="242"/>
      <c r="H225" s="323"/>
      <c r="I225" s="242"/>
      <c r="J225" s="242"/>
      <c r="K225" s="212"/>
    </row>
    <row r="226" spans="1:11" ht="15">
      <c r="A226" s="218" t="s">
        <v>279</v>
      </c>
      <c r="B226" s="402" t="s">
        <v>398</v>
      </c>
      <c r="C226" s="402"/>
      <c r="D226" s="402"/>
      <c r="E226" s="415" t="s">
        <v>281</v>
      </c>
      <c r="F226" s="415"/>
      <c r="G226" s="415" t="s">
        <v>282</v>
      </c>
      <c r="H226" s="415"/>
      <c r="I226" s="215"/>
      <c r="J226" s="215"/>
      <c r="K226" s="212"/>
    </row>
    <row r="227" spans="1:11" ht="13.5" customHeight="1">
      <c r="A227" s="218">
        <v>1</v>
      </c>
      <c r="B227" s="398" t="s">
        <v>399</v>
      </c>
      <c r="C227" s="399"/>
      <c r="D227" s="400"/>
      <c r="E227" s="440">
        <f>+Balance!C35</f>
        <v>572846930.73000002</v>
      </c>
      <c r="F227" s="441"/>
      <c r="G227" s="440">
        <f>+Balance!D35</f>
        <v>704886047.11000001</v>
      </c>
      <c r="H227" s="441"/>
      <c r="I227" s="215"/>
      <c r="J227" s="215"/>
      <c r="K227" s="212"/>
    </row>
    <row r="228" spans="1:11" ht="13.5" customHeight="1">
      <c r="A228" s="218">
        <v>2</v>
      </c>
      <c r="B228" s="398" t="s">
        <v>400</v>
      </c>
      <c r="C228" s="399"/>
      <c r="D228" s="400"/>
      <c r="E228" s="441"/>
      <c r="F228" s="441"/>
      <c r="G228" s="441"/>
      <c r="H228" s="441"/>
      <c r="I228" s="215"/>
      <c r="J228" s="215"/>
      <c r="K228" s="212"/>
    </row>
    <row r="229" spans="1:11" ht="15">
      <c r="A229" s="218">
        <v>3</v>
      </c>
      <c r="B229" s="404"/>
      <c r="C229" s="435"/>
      <c r="D229" s="405"/>
      <c r="E229" s="441"/>
      <c r="F229" s="441"/>
      <c r="G229" s="441"/>
      <c r="H229" s="441"/>
      <c r="I229" s="215"/>
      <c r="J229" s="215"/>
      <c r="K229" s="212"/>
    </row>
    <row r="230" spans="1:11" ht="15">
      <c r="A230" s="218">
        <v>4</v>
      </c>
      <c r="B230" s="406" t="s">
        <v>397</v>
      </c>
      <c r="C230" s="406"/>
      <c r="D230" s="406"/>
      <c r="E230" s="442">
        <f>SUM(E227:E229)</f>
        <v>572846930.73000002</v>
      </c>
      <c r="F230" s="443"/>
      <c r="G230" s="442">
        <f>SUM(G227:G229)</f>
        <v>704886047.11000001</v>
      </c>
      <c r="H230" s="443"/>
      <c r="I230" s="215"/>
      <c r="J230" s="215"/>
      <c r="K230" s="212"/>
    </row>
    <row r="231" spans="1:11" ht="15">
      <c r="A231" s="241"/>
      <c r="B231" s="242"/>
      <c r="C231" s="242"/>
      <c r="D231" s="242"/>
      <c r="E231" s="242"/>
      <c r="F231" s="242"/>
      <c r="G231" s="242"/>
      <c r="H231" s="323"/>
      <c r="I231" s="242"/>
      <c r="J231" s="242"/>
      <c r="K231" s="212"/>
    </row>
    <row r="232" spans="1:11" ht="15">
      <c r="A232" s="241"/>
      <c r="B232" s="211" t="s">
        <v>534</v>
      </c>
      <c r="C232" s="242"/>
      <c r="D232" s="242"/>
      <c r="E232" s="242"/>
      <c r="F232" s="242"/>
      <c r="G232" s="242"/>
      <c r="H232" s="323"/>
      <c r="I232" s="242"/>
      <c r="J232" s="242"/>
      <c r="K232" s="212"/>
    </row>
    <row r="233" spans="1:11" ht="15">
      <c r="A233" s="218" t="s">
        <v>279</v>
      </c>
      <c r="B233" s="415" t="s">
        <v>401</v>
      </c>
      <c r="C233" s="415"/>
      <c r="D233" s="415"/>
      <c r="E233" s="415" t="s">
        <v>281</v>
      </c>
      <c r="F233" s="415"/>
      <c r="G233" s="415" t="s">
        <v>282</v>
      </c>
      <c r="H233" s="415"/>
      <c r="I233" s="215"/>
      <c r="J233" s="215"/>
      <c r="K233" s="212"/>
    </row>
    <row r="234" spans="1:11" ht="15">
      <c r="A234" s="218">
        <v>1</v>
      </c>
      <c r="B234" s="398" t="s">
        <v>402</v>
      </c>
      <c r="C234" s="399"/>
      <c r="D234" s="400"/>
      <c r="E234" s="415"/>
      <c r="F234" s="415"/>
      <c r="G234" s="415"/>
      <c r="H234" s="415"/>
      <c r="I234" s="215"/>
      <c r="J234" s="215"/>
      <c r="K234" s="212"/>
    </row>
    <row r="235" spans="1:11" ht="15">
      <c r="A235" s="218">
        <v>2</v>
      </c>
      <c r="B235" s="398" t="s">
        <v>403</v>
      </c>
      <c r="C235" s="399"/>
      <c r="D235" s="400"/>
      <c r="E235" s="415"/>
      <c r="F235" s="415"/>
      <c r="G235" s="415"/>
      <c r="H235" s="415"/>
      <c r="I235" s="215"/>
      <c r="J235" s="215"/>
      <c r="K235" s="212"/>
    </row>
    <row r="236" spans="1:11" ht="15">
      <c r="A236" s="218">
        <v>3</v>
      </c>
      <c r="B236" s="398" t="s">
        <v>404</v>
      </c>
      <c r="C236" s="399"/>
      <c r="D236" s="400"/>
      <c r="E236" s="444">
        <f>+Balance!C37</f>
        <v>8083840.5499999998</v>
      </c>
      <c r="F236" s="422"/>
      <c r="G236" s="444">
        <f>+Balance!D37</f>
        <v>8915205.0299999993</v>
      </c>
      <c r="H236" s="422"/>
      <c r="I236" s="215"/>
      <c r="J236" s="215"/>
      <c r="K236" s="212"/>
    </row>
    <row r="237" spans="1:11" ht="15">
      <c r="A237" s="218">
        <v>4</v>
      </c>
      <c r="B237" s="398" t="s">
        <v>405</v>
      </c>
      <c r="C237" s="399"/>
      <c r="D237" s="400"/>
      <c r="E237" s="415"/>
      <c r="F237" s="415"/>
      <c r="G237" s="415"/>
      <c r="H237" s="415"/>
      <c r="I237" s="215"/>
      <c r="J237" s="215"/>
      <c r="K237" s="212"/>
    </row>
    <row r="238" spans="1:11" ht="15">
      <c r="A238" s="218">
        <v>5</v>
      </c>
      <c r="B238" s="398" t="s">
        <v>406</v>
      </c>
      <c r="C238" s="399"/>
      <c r="D238" s="400"/>
      <c r="E238" s="415"/>
      <c r="F238" s="415"/>
      <c r="G238" s="415"/>
      <c r="H238" s="415"/>
      <c r="I238" s="215"/>
      <c r="J238" s="215"/>
      <c r="K238" s="212"/>
    </row>
    <row r="239" spans="1:11" ht="15">
      <c r="A239" s="218">
        <v>6</v>
      </c>
      <c r="B239" s="398"/>
      <c r="C239" s="399"/>
      <c r="D239" s="400"/>
      <c r="E239" s="415"/>
      <c r="F239" s="415"/>
      <c r="G239" s="415"/>
      <c r="H239" s="415"/>
      <c r="I239" s="215"/>
      <c r="J239" s="215"/>
      <c r="K239" s="212"/>
    </row>
    <row r="240" spans="1:11" ht="15">
      <c r="A240" s="218">
        <v>7</v>
      </c>
      <c r="B240" s="406" t="s">
        <v>39</v>
      </c>
      <c r="C240" s="406"/>
      <c r="D240" s="406"/>
      <c r="E240" s="407">
        <f>SUM(E234:F239)</f>
        <v>8083840.5499999998</v>
      </c>
      <c r="F240" s="407"/>
      <c r="G240" s="407">
        <f>SUM(G234:H239)</f>
        <v>8915205.0299999993</v>
      </c>
      <c r="H240" s="407"/>
      <c r="I240" s="215"/>
      <c r="J240" s="215"/>
      <c r="K240" s="212"/>
    </row>
    <row r="241" spans="1:11" ht="15">
      <c r="A241" s="216"/>
      <c r="B241" s="215"/>
      <c r="C241" s="215"/>
      <c r="D241" s="215"/>
      <c r="E241" s="215"/>
      <c r="F241" s="215"/>
      <c r="G241" s="215"/>
      <c r="H241" s="315"/>
      <c r="I241" s="215"/>
      <c r="J241" s="215"/>
      <c r="K241" s="212"/>
    </row>
    <row r="242" spans="1:11" ht="15">
      <c r="A242" s="241"/>
      <c r="B242" s="211" t="s">
        <v>535</v>
      </c>
      <c r="C242" s="242"/>
      <c r="D242" s="242"/>
      <c r="E242" s="242"/>
      <c r="F242" s="242"/>
      <c r="G242" s="242"/>
      <c r="H242" s="323"/>
      <c r="I242" s="242"/>
      <c r="J242" s="242"/>
      <c r="K242" s="212"/>
    </row>
    <row r="243" spans="1:11" ht="15">
      <c r="A243" s="424" t="s">
        <v>279</v>
      </c>
      <c r="B243" s="445" t="s">
        <v>3</v>
      </c>
      <c r="C243" s="446"/>
      <c r="D243" s="447"/>
      <c r="E243" s="415" t="s">
        <v>281</v>
      </c>
      <c r="F243" s="415"/>
      <c r="G243" s="415" t="s">
        <v>282</v>
      </c>
      <c r="H243" s="415"/>
      <c r="I243" s="215"/>
      <c r="J243" s="215"/>
      <c r="K243" s="212"/>
    </row>
    <row r="244" spans="1:11" ht="15">
      <c r="A244" s="424"/>
      <c r="B244" s="448"/>
      <c r="C244" s="449"/>
      <c r="D244" s="450"/>
      <c r="E244" s="275" t="s">
        <v>407</v>
      </c>
      <c r="F244" s="275" t="s">
        <v>408</v>
      </c>
      <c r="G244" s="275" t="s">
        <v>407</v>
      </c>
      <c r="H244" s="334" t="s">
        <v>408</v>
      </c>
      <c r="I244" s="215"/>
      <c r="J244" s="215"/>
      <c r="K244" s="212"/>
    </row>
    <row r="245" spans="1:11" ht="15">
      <c r="A245" s="218">
        <v>1</v>
      </c>
      <c r="B245" s="398" t="s">
        <v>399</v>
      </c>
      <c r="C245" s="399"/>
      <c r="D245" s="400"/>
      <c r="E245" s="269"/>
      <c r="F245" s="246"/>
      <c r="G245" s="246"/>
      <c r="H245" s="334"/>
      <c r="I245" s="215"/>
      <c r="J245" s="215"/>
      <c r="K245" s="212"/>
    </row>
    <row r="246" spans="1:11" ht="15">
      <c r="A246" s="218">
        <v>2</v>
      </c>
      <c r="B246" s="398" t="s">
        <v>400</v>
      </c>
      <c r="C246" s="399"/>
      <c r="D246" s="400"/>
      <c r="E246" s="246"/>
      <c r="F246" s="246"/>
      <c r="G246" s="246"/>
      <c r="H246" s="334"/>
      <c r="I246" s="215"/>
      <c r="J246" s="215"/>
      <c r="K246" s="212"/>
    </row>
    <row r="247" spans="1:11" ht="15">
      <c r="A247" s="218">
        <v>3</v>
      </c>
      <c r="B247" s="404"/>
      <c r="C247" s="435"/>
      <c r="D247" s="405"/>
      <c r="E247" s="246"/>
      <c r="F247" s="246"/>
      <c r="G247" s="246"/>
      <c r="H247" s="334"/>
      <c r="I247" s="215"/>
      <c r="J247" s="215"/>
      <c r="K247" s="212"/>
    </row>
    <row r="248" spans="1:11" ht="15">
      <c r="A248" s="218">
        <v>4</v>
      </c>
      <c r="B248" s="406" t="s">
        <v>397</v>
      </c>
      <c r="C248" s="406"/>
      <c r="D248" s="406"/>
      <c r="E248" s="276">
        <f>+E245+E246</f>
        <v>0</v>
      </c>
      <c r="F248" s="276">
        <v>0</v>
      </c>
      <c r="G248" s="276">
        <v>0</v>
      </c>
      <c r="H248" s="335">
        <v>0</v>
      </c>
      <c r="I248" s="215"/>
      <c r="J248" s="215"/>
      <c r="K248" s="212"/>
    </row>
    <row r="249" spans="1:11" ht="15">
      <c r="A249" s="216"/>
      <c r="B249" s="215"/>
      <c r="C249" s="215"/>
      <c r="D249" s="215"/>
      <c r="E249" s="215"/>
      <c r="F249" s="215"/>
      <c r="G249" s="215"/>
      <c r="H249" s="315"/>
      <c r="I249" s="215"/>
      <c r="J249" s="215"/>
      <c r="K249" s="212"/>
    </row>
    <row r="250" spans="1:11" ht="15">
      <c r="A250" s="214"/>
      <c r="B250" s="215"/>
      <c r="C250" s="215"/>
      <c r="D250" s="215"/>
      <c r="E250" s="215"/>
      <c r="F250" s="215"/>
      <c r="G250" s="215"/>
      <c r="H250" s="315"/>
      <c r="I250" s="215"/>
      <c r="J250" s="215"/>
      <c r="K250" s="212"/>
    </row>
    <row r="251" spans="1:11" ht="15">
      <c r="A251" s="241"/>
      <c r="B251" s="215" t="s">
        <v>536</v>
      </c>
      <c r="C251" s="215"/>
      <c r="D251" s="215"/>
      <c r="E251" s="215"/>
      <c r="F251" s="215"/>
      <c r="G251" s="242"/>
      <c r="H251" s="323"/>
      <c r="I251" s="242"/>
      <c r="J251" s="242"/>
      <c r="K251" s="212"/>
    </row>
    <row r="252" spans="1:11" ht="15">
      <c r="A252" s="217" t="s">
        <v>279</v>
      </c>
      <c r="B252" s="458" t="s">
        <v>280</v>
      </c>
      <c r="C252" s="459"/>
      <c r="D252" s="460"/>
      <c r="E252" s="406" t="s">
        <v>281</v>
      </c>
      <c r="F252" s="406"/>
      <c r="G252" s="406" t="s">
        <v>282</v>
      </c>
      <c r="H252" s="406"/>
      <c r="I252" s="215"/>
      <c r="J252" s="215"/>
      <c r="K252" s="212"/>
    </row>
    <row r="253" spans="1:11" ht="15">
      <c r="A253" s="218">
        <v>1</v>
      </c>
      <c r="B253" s="461" t="s">
        <v>321</v>
      </c>
      <c r="C253" s="462"/>
      <c r="D253" s="463"/>
      <c r="E253" s="464">
        <f>+Balance!C44</f>
        <v>90871790.75</v>
      </c>
      <c r="F253" s="437"/>
      <c r="G253" s="440">
        <f>+Balance!D44</f>
        <v>90871790.75</v>
      </c>
      <c r="H253" s="441"/>
      <c r="I253" s="215"/>
      <c r="J253" s="215"/>
      <c r="K253" s="212"/>
    </row>
    <row r="254" spans="1:11" ht="15">
      <c r="A254" s="218">
        <v>2</v>
      </c>
      <c r="B254" s="404" t="s">
        <v>397</v>
      </c>
      <c r="C254" s="435"/>
      <c r="D254" s="405"/>
      <c r="E254" s="471">
        <f>SUM(E253)</f>
        <v>90871790.75</v>
      </c>
      <c r="F254" s="472"/>
      <c r="G254" s="473">
        <f>SUM(G253)</f>
        <v>90871790.75</v>
      </c>
      <c r="H254" s="473"/>
      <c r="I254" s="215"/>
      <c r="J254" s="215"/>
      <c r="K254" s="212"/>
    </row>
    <row r="255" spans="1:11" ht="15">
      <c r="A255" s="216"/>
      <c r="B255" s="474" t="s">
        <v>409</v>
      </c>
      <c r="C255" s="474"/>
      <c r="D255" s="215"/>
      <c r="E255" s="272"/>
      <c r="F255" s="272"/>
      <c r="G255" s="272"/>
      <c r="H255" s="315"/>
      <c r="I255" s="215"/>
      <c r="J255" s="215"/>
      <c r="K255" s="212"/>
    </row>
    <row r="256" spans="1:11" ht="15">
      <c r="A256" s="226"/>
      <c r="B256" s="227"/>
      <c r="C256" s="227"/>
      <c r="D256" s="227"/>
      <c r="E256" s="227"/>
      <c r="F256" s="227"/>
      <c r="G256" s="227"/>
      <c r="H256" s="317"/>
      <c r="I256" s="227"/>
      <c r="J256" s="227"/>
      <c r="K256" s="212"/>
    </row>
    <row r="257" spans="1:11" ht="15">
      <c r="A257" s="226"/>
      <c r="B257" s="227"/>
      <c r="C257" s="227"/>
      <c r="D257" s="227"/>
      <c r="E257" s="227"/>
      <c r="F257" s="227"/>
      <c r="G257" s="227"/>
      <c r="H257" s="317"/>
      <c r="I257" s="227"/>
      <c r="J257" s="227"/>
      <c r="K257" s="212"/>
    </row>
    <row r="258" spans="1:11" ht="15">
      <c r="A258" s="226"/>
      <c r="B258" s="227"/>
      <c r="C258" s="227"/>
      <c r="D258" s="227"/>
      <c r="E258" s="227"/>
      <c r="F258" s="227"/>
      <c r="G258" s="227"/>
      <c r="H258" s="317"/>
      <c r="I258" s="227"/>
      <c r="J258" s="227"/>
      <c r="K258" s="212"/>
    </row>
    <row r="259" spans="1:11" ht="15">
      <c r="A259" s="241"/>
      <c r="B259" s="242"/>
      <c r="C259" s="242"/>
      <c r="D259" s="242"/>
      <c r="E259" s="242"/>
      <c r="F259" s="242"/>
      <c r="G259" s="242"/>
      <c r="H259" s="323"/>
      <c r="I259" s="242"/>
      <c r="J259" s="242"/>
      <c r="K259" s="212"/>
    </row>
    <row r="260" spans="1:11" ht="15">
      <c r="A260" s="241"/>
      <c r="B260" s="277" t="s">
        <v>537</v>
      </c>
      <c r="C260" s="277"/>
      <c r="D260" s="215"/>
      <c r="E260" s="215"/>
      <c r="F260" s="215"/>
      <c r="G260" s="215"/>
      <c r="H260" s="323"/>
      <c r="I260" s="242"/>
      <c r="J260" s="242"/>
      <c r="K260" s="212"/>
    </row>
    <row r="261" spans="1:11" ht="15">
      <c r="A261" s="451" t="s">
        <v>279</v>
      </c>
      <c r="B261" s="452" t="s">
        <v>280</v>
      </c>
      <c r="C261" s="453"/>
      <c r="D261" s="454"/>
      <c r="E261" s="403" t="s">
        <v>281</v>
      </c>
      <c r="F261" s="403"/>
      <c r="G261" s="403" t="s">
        <v>282</v>
      </c>
      <c r="H261" s="403"/>
      <c r="I261" s="215"/>
      <c r="J261" s="215"/>
      <c r="K261" s="212"/>
    </row>
    <row r="262" spans="1:11" ht="15">
      <c r="A262" s="451"/>
      <c r="B262" s="455"/>
      <c r="C262" s="456"/>
      <c r="D262" s="457"/>
      <c r="E262" s="246" t="s">
        <v>407</v>
      </c>
      <c r="F262" s="246" t="s">
        <v>408</v>
      </c>
      <c r="G262" s="246" t="s">
        <v>407</v>
      </c>
      <c r="H262" s="334" t="s">
        <v>408</v>
      </c>
      <c r="I262" s="215"/>
      <c r="J262" s="215"/>
      <c r="K262" s="212"/>
    </row>
    <row r="263" spans="1:11" ht="15">
      <c r="A263" s="253">
        <v>1</v>
      </c>
      <c r="B263" s="465" t="s">
        <v>410</v>
      </c>
      <c r="C263" s="466"/>
      <c r="D263" s="467"/>
      <c r="E263" s="246"/>
      <c r="F263" s="246"/>
      <c r="G263" s="246"/>
      <c r="H263" s="334"/>
      <c r="I263" s="215"/>
      <c r="J263" s="215"/>
      <c r="K263" s="212"/>
    </row>
    <row r="264" spans="1:11" ht="15">
      <c r="A264" s="253"/>
      <c r="B264" s="465" t="s">
        <v>411</v>
      </c>
      <c r="C264" s="466"/>
      <c r="D264" s="467"/>
      <c r="E264" s="246"/>
      <c r="F264" s="246"/>
      <c r="G264" s="246"/>
      <c r="H264" s="334"/>
      <c r="I264" s="215"/>
      <c r="J264" s="215"/>
      <c r="K264" s="212"/>
    </row>
    <row r="265" spans="1:11" ht="15">
      <c r="A265" s="253"/>
      <c r="B265" s="465" t="s">
        <v>412</v>
      </c>
      <c r="C265" s="466"/>
      <c r="D265" s="467"/>
      <c r="E265" s="246"/>
      <c r="F265" s="246"/>
      <c r="G265" s="246"/>
      <c r="H265" s="334"/>
      <c r="I265" s="215"/>
      <c r="J265" s="215"/>
      <c r="K265" s="212"/>
    </row>
    <row r="266" spans="1:11" ht="15">
      <c r="A266" s="253"/>
      <c r="B266" s="465" t="s">
        <v>413</v>
      </c>
      <c r="C266" s="466"/>
      <c r="D266" s="467"/>
      <c r="E266" s="246"/>
      <c r="F266" s="246"/>
      <c r="G266" s="246"/>
      <c r="H266" s="334"/>
      <c r="I266" s="215"/>
      <c r="J266" s="215"/>
      <c r="K266" s="212"/>
    </row>
    <row r="267" spans="1:11" ht="15">
      <c r="A267" s="253">
        <v>2</v>
      </c>
      <c r="B267" s="465" t="s">
        <v>414</v>
      </c>
      <c r="C267" s="466"/>
      <c r="D267" s="467"/>
      <c r="E267" s="246">
        <f>+Balance!C52</f>
        <v>438736580.18000001</v>
      </c>
      <c r="F267" s="246"/>
      <c r="G267" s="246">
        <f>+Balance!D52</f>
        <v>438736580.18000001</v>
      </c>
      <c r="H267" s="334"/>
      <c r="I267" s="215"/>
      <c r="J267" s="215"/>
      <c r="K267" s="212"/>
    </row>
    <row r="268" spans="1:11" ht="15">
      <c r="A268" s="253">
        <v>3</v>
      </c>
      <c r="B268" s="468"/>
      <c r="C268" s="469"/>
      <c r="D268" s="470"/>
      <c r="E268" s="269">
        <f>+E267</f>
        <v>438736580.18000001</v>
      </c>
      <c r="F268" s="269">
        <v>0</v>
      </c>
      <c r="G268" s="269">
        <f>+G267</f>
        <v>438736580.18000001</v>
      </c>
      <c r="H268" s="335">
        <v>0</v>
      </c>
      <c r="I268" s="215"/>
      <c r="J268" s="215"/>
      <c r="K268" s="212"/>
    </row>
    <row r="269" spans="1:11" ht="15">
      <c r="A269" s="214"/>
      <c r="B269" s="215"/>
      <c r="C269" s="215"/>
      <c r="D269" s="215"/>
      <c r="E269" s="215"/>
      <c r="F269" s="215"/>
      <c r="G269" s="215"/>
      <c r="H269" s="315"/>
      <c r="I269" s="215"/>
      <c r="J269" s="215"/>
      <c r="K269" s="212"/>
    </row>
    <row r="270" spans="1:11" ht="15">
      <c r="A270" s="216"/>
      <c r="B270" s="477" t="s">
        <v>415</v>
      </c>
      <c r="C270" s="477"/>
      <c r="D270" s="477"/>
      <c r="E270" s="215"/>
      <c r="F270" s="215"/>
      <c r="G270" s="215"/>
      <c r="H270" s="315"/>
      <c r="I270" s="215"/>
      <c r="J270" s="215"/>
      <c r="K270" s="212"/>
    </row>
    <row r="271" spans="1:11" ht="15">
      <c r="A271" s="226"/>
      <c r="B271" s="227"/>
      <c r="C271" s="227"/>
      <c r="D271" s="227"/>
      <c r="E271" s="227"/>
      <c r="F271" s="227"/>
      <c r="G271" s="227"/>
      <c r="H271" s="317"/>
      <c r="I271" s="227"/>
      <c r="J271" s="227"/>
      <c r="K271" s="212"/>
    </row>
    <row r="272" spans="1:11" ht="15">
      <c r="A272" s="226"/>
      <c r="B272" s="227"/>
      <c r="C272" s="227"/>
      <c r="D272" s="227"/>
      <c r="E272" s="227"/>
      <c r="F272" s="227"/>
      <c r="G272" s="227"/>
      <c r="H272" s="317"/>
      <c r="I272" s="227"/>
      <c r="J272" s="227"/>
      <c r="K272" s="212"/>
    </row>
    <row r="273" spans="1:11" ht="15">
      <c r="A273" s="226"/>
      <c r="B273" s="227"/>
      <c r="C273" s="227"/>
      <c r="D273" s="227"/>
      <c r="E273" s="227"/>
      <c r="F273" s="227"/>
      <c r="G273" s="227"/>
      <c r="H273" s="317"/>
      <c r="I273" s="227"/>
      <c r="J273" s="227"/>
      <c r="K273" s="212"/>
    </row>
    <row r="274" spans="1:11" ht="15">
      <c r="A274" s="214"/>
      <c r="B274" s="215"/>
      <c r="C274" s="215"/>
      <c r="D274" s="215"/>
      <c r="E274" s="215"/>
      <c r="F274" s="215"/>
      <c r="G274" s="215"/>
      <c r="H274" s="315"/>
      <c r="I274" s="215"/>
      <c r="J274" s="215"/>
      <c r="K274" s="212"/>
    </row>
    <row r="275" spans="1:11" ht="15">
      <c r="A275" s="408" t="s">
        <v>538</v>
      </c>
      <c r="B275" s="408"/>
      <c r="C275" s="231"/>
      <c r="D275" s="231"/>
      <c r="E275" s="231"/>
      <c r="F275" s="231"/>
      <c r="G275" s="231"/>
      <c r="H275" s="319"/>
      <c r="I275" s="231"/>
      <c r="J275" s="231"/>
      <c r="K275" s="212"/>
    </row>
    <row r="276" spans="1:11" ht="15">
      <c r="A276" s="241"/>
      <c r="B276" s="242"/>
      <c r="C276" s="242"/>
      <c r="D276" s="242"/>
      <c r="E276" s="242"/>
      <c r="F276" s="242"/>
      <c r="G276" s="242"/>
      <c r="H276" s="323"/>
      <c r="I276" s="242"/>
      <c r="J276" s="242"/>
      <c r="K276" s="212"/>
    </row>
    <row r="277" spans="1:11" ht="15">
      <c r="A277" s="241"/>
      <c r="B277" s="211" t="s">
        <v>539</v>
      </c>
      <c r="C277" s="236"/>
      <c r="D277" s="236"/>
      <c r="E277" s="236"/>
      <c r="F277" s="242"/>
      <c r="G277" s="242"/>
      <c r="H277" s="323"/>
      <c r="I277" s="242"/>
      <c r="J277" s="242"/>
      <c r="K277" s="212"/>
    </row>
    <row r="278" spans="1:11" ht="15">
      <c r="A278" s="241"/>
      <c r="B278" s="242"/>
      <c r="C278" s="242"/>
      <c r="D278" s="242"/>
      <c r="E278" s="242"/>
      <c r="F278" s="242"/>
      <c r="G278" s="242"/>
      <c r="H278" s="323"/>
      <c r="I278" s="242"/>
      <c r="J278" s="242"/>
      <c r="K278" s="212"/>
    </row>
    <row r="279" spans="1:11" ht="12.75" customHeight="1">
      <c r="A279" s="253" t="s">
        <v>279</v>
      </c>
      <c r="B279" s="256" t="s">
        <v>3</v>
      </c>
      <c r="C279" s="256"/>
      <c r="D279" s="401" t="s">
        <v>416</v>
      </c>
      <c r="E279" s="401"/>
      <c r="F279" s="401" t="s">
        <v>417</v>
      </c>
      <c r="G279" s="401"/>
      <c r="H279" s="401" t="s">
        <v>418</v>
      </c>
      <c r="I279" s="401"/>
      <c r="J279" s="215"/>
      <c r="K279" s="212"/>
    </row>
    <row r="280" spans="1:11" ht="24">
      <c r="A280" s="253"/>
      <c r="B280" s="256"/>
      <c r="C280" s="256"/>
      <c r="D280" s="278" t="s">
        <v>419</v>
      </c>
      <c r="E280" s="278" t="s">
        <v>420</v>
      </c>
      <c r="F280" s="278" t="s">
        <v>419</v>
      </c>
      <c r="G280" s="278" t="s">
        <v>420</v>
      </c>
      <c r="H280" s="401"/>
      <c r="I280" s="401"/>
      <c r="J280" s="215"/>
      <c r="K280" s="212"/>
    </row>
    <row r="281" spans="1:11" ht="15">
      <c r="A281" s="253">
        <v>1</v>
      </c>
      <c r="B281" s="246" t="s">
        <v>281</v>
      </c>
      <c r="C281" s="246"/>
      <c r="D281" s="245"/>
      <c r="E281" s="246">
        <f>+Balance!C59</f>
        <v>1874229573.4400001</v>
      </c>
      <c r="F281" s="246"/>
      <c r="G281" s="246"/>
      <c r="H281" s="427">
        <f>+E281+G281</f>
        <v>1874229573.4400001</v>
      </c>
      <c r="I281" s="427"/>
      <c r="J281" s="215"/>
      <c r="K281" s="212"/>
    </row>
    <row r="282" spans="1:11" ht="15">
      <c r="A282" s="253">
        <v>2</v>
      </c>
      <c r="B282" s="246" t="s">
        <v>421</v>
      </c>
      <c r="C282" s="246"/>
      <c r="D282" s="245"/>
      <c r="E282" s="246"/>
      <c r="F282" s="246"/>
      <c r="G282" s="246"/>
      <c r="H282" s="403">
        <f>+E282</f>
        <v>0</v>
      </c>
      <c r="I282" s="403"/>
      <c r="J282" s="215"/>
      <c r="K282" s="212"/>
    </row>
    <row r="283" spans="1:11" ht="15">
      <c r="A283" s="253">
        <v>3</v>
      </c>
      <c r="B283" s="246" t="s">
        <v>295</v>
      </c>
      <c r="C283" s="246"/>
      <c r="D283" s="245"/>
      <c r="E283" s="246"/>
      <c r="F283" s="246"/>
      <c r="G283" s="246"/>
      <c r="H283" s="403"/>
      <c r="I283" s="403"/>
      <c r="J283" s="215"/>
      <c r="K283" s="212"/>
    </row>
    <row r="284" spans="1:11" ht="15">
      <c r="A284" s="253">
        <v>4</v>
      </c>
      <c r="B284" s="246" t="s">
        <v>282</v>
      </c>
      <c r="C284" s="246"/>
      <c r="D284" s="269"/>
      <c r="E284" s="279">
        <f>SUM(E281:E283)</f>
        <v>1874229573.4400001</v>
      </c>
      <c r="F284" s="246">
        <v>0</v>
      </c>
      <c r="G284" s="246">
        <v>0</v>
      </c>
      <c r="H284" s="475">
        <f>SUM(H281:H283)</f>
        <v>1874229573.4400001</v>
      </c>
      <c r="I284" s="475"/>
      <c r="J284" s="215"/>
      <c r="K284" s="212"/>
    </row>
    <row r="285" spans="1:11" ht="15">
      <c r="A285" s="216"/>
      <c r="B285" s="211"/>
      <c r="C285" s="211"/>
      <c r="D285" s="211"/>
      <c r="E285" s="211"/>
      <c r="F285" s="211"/>
      <c r="G285" s="211"/>
      <c r="H285" s="320"/>
      <c r="I285" s="211"/>
      <c r="J285" s="211"/>
      <c r="K285" s="212"/>
    </row>
    <row r="286" spans="1:11" ht="15">
      <c r="A286" s="216"/>
      <c r="B286" s="215" t="s">
        <v>540</v>
      </c>
      <c r="C286" s="215"/>
      <c r="D286" s="215"/>
      <c r="E286" s="215"/>
      <c r="F286" s="215"/>
      <c r="G286" s="215"/>
      <c r="H286" s="315"/>
      <c r="I286" s="215"/>
      <c r="J286" s="215"/>
      <c r="K286" s="212"/>
    </row>
    <row r="287" spans="1:11" ht="15">
      <c r="A287" s="216"/>
      <c r="B287" s="215"/>
      <c r="C287" s="215"/>
      <c r="D287" s="215"/>
      <c r="E287" s="215"/>
      <c r="F287" s="215"/>
      <c r="G287" s="215"/>
      <c r="H287" s="315"/>
      <c r="I287" s="215"/>
      <c r="J287" s="215"/>
      <c r="K287" s="212"/>
    </row>
    <row r="288" spans="1:11" ht="12.75" customHeight="1">
      <c r="A288" s="280" t="s">
        <v>279</v>
      </c>
      <c r="B288" s="458" t="s">
        <v>3</v>
      </c>
      <c r="C288" s="460"/>
      <c r="D288" s="476" t="s">
        <v>422</v>
      </c>
      <c r="E288" s="476"/>
      <c r="F288" s="476" t="s">
        <v>423</v>
      </c>
      <c r="G288" s="476"/>
      <c r="H288" s="415" t="s">
        <v>39</v>
      </c>
      <c r="I288" s="415"/>
      <c r="J288" s="281"/>
      <c r="K288" s="212"/>
    </row>
    <row r="289" spans="1:11" ht="15">
      <c r="A289" s="218">
        <v>1</v>
      </c>
      <c r="B289" s="398" t="s">
        <v>281</v>
      </c>
      <c r="C289" s="400"/>
      <c r="D289" s="440"/>
      <c r="E289" s="441"/>
      <c r="F289" s="479">
        <f>+Balance!C62</f>
        <v>199260985.77000001</v>
      </c>
      <c r="G289" s="476"/>
      <c r="H289" s="414">
        <f>+F289</f>
        <v>199260985.77000001</v>
      </c>
      <c r="I289" s="415"/>
      <c r="J289" s="215"/>
      <c r="K289" s="212"/>
    </row>
    <row r="290" spans="1:11" ht="15">
      <c r="A290" s="218">
        <v>2</v>
      </c>
      <c r="B290" s="398" t="s">
        <v>346</v>
      </c>
      <c r="C290" s="400"/>
      <c r="D290" s="441"/>
      <c r="E290" s="441"/>
      <c r="F290" s="476"/>
      <c r="G290" s="476"/>
      <c r="H290" s="441"/>
      <c r="I290" s="441"/>
      <c r="J290" s="215"/>
      <c r="K290" s="212"/>
    </row>
    <row r="291" spans="1:11" ht="15">
      <c r="A291" s="282"/>
      <c r="B291" s="413" t="s">
        <v>424</v>
      </c>
      <c r="C291" s="413"/>
      <c r="D291" s="441"/>
      <c r="E291" s="441"/>
      <c r="F291" s="476"/>
      <c r="G291" s="476"/>
      <c r="H291" s="441"/>
      <c r="I291" s="441"/>
      <c r="J291" s="215"/>
      <c r="K291" s="212"/>
    </row>
    <row r="292" spans="1:11" ht="12.75" customHeight="1">
      <c r="A292" s="282"/>
      <c r="B292" s="478" t="s">
        <v>425</v>
      </c>
      <c r="C292" s="478"/>
      <c r="D292" s="441"/>
      <c r="E292" s="441"/>
      <c r="F292" s="476"/>
      <c r="G292" s="476"/>
      <c r="H292" s="441"/>
      <c r="I292" s="441"/>
      <c r="J292" s="215"/>
      <c r="K292" s="212"/>
    </row>
    <row r="293" spans="1:11" ht="15">
      <c r="A293" s="218">
        <v>3</v>
      </c>
      <c r="B293" s="398" t="s">
        <v>426</v>
      </c>
      <c r="C293" s="400"/>
      <c r="D293" s="441"/>
      <c r="E293" s="441"/>
      <c r="F293" s="476"/>
      <c r="G293" s="476"/>
      <c r="H293" s="441"/>
      <c r="I293" s="441"/>
      <c r="J293" s="215"/>
      <c r="K293" s="212"/>
    </row>
    <row r="294" spans="1:11" ht="15">
      <c r="A294" s="218"/>
      <c r="B294" s="413" t="s">
        <v>424</v>
      </c>
      <c r="C294" s="413"/>
      <c r="D294" s="441"/>
      <c r="E294" s="441"/>
      <c r="F294" s="476"/>
      <c r="G294" s="476"/>
      <c r="H294" s="441"/>
      <c r="I294" s="441"/>
      <c r="J294" s="215"/>
      <c r="K294" s="212"/>
    </row>
    <row r="295" spans="1:11" ht="12.75" customHeight="1">
      <c r="A295" s="218"/>
      <c r="B295" s="478" t="s">
        <v>427</v>
      </c>
      <c r="C295" s="478"/>
      <c r="D295" s="441"/>
      <c r="E295" s="441"/>
      <c r="F295" s="476"/>
      <c r="G295" s="476"/>
      <c r="H295" s="441"/>
      <c r="I295" s="441"/>
      <c r="J295" s="215"/>
      <c r="K295" s="212"/>
    </row>
    <row r="296" spans="1:11" ht="12.75" customHeight="1">
      <c r="A296" s="218"/>
      <c r="B296" s="478" t="s">
        <v>428</v>
      </c>
      <c r="C296" s="478"/>
      <c r="D296" s="441"/>
      <c r="E296" s="441"/>
      <c r="F296" s="476"/>
      <c r="G296" s="476"/>
      <c r="H296" s="441"/>
      <c r="I296" s="441"/>
      <c r="J296" s="215"/>
      <c r="K296" s="212"/>
    </row>
    <row r="297" spans="1:11" ht="15">
      <c r="A297" s="218">
        <v>4</v>
      </c>
      <c r="B297" s="413" t="s">
        <v>282</v>
      </c>
      <c r="C297" s="413"/>
      <c r="D297" s="441"/>
      <c r="E297" s="441"/>
      <c r="F297" s="479">
        <f>+Balance!D62</f>
        <v>199260985.77000001</v>
      </c>
      <c r="G297" s="476"/>
      <c r="H297" s="414">
        <f>+F297</f>
        <v>199260985.77000001</v>
      </c>
      <c r="I297" s="415"/>
      <c r="J297" s="215"/>
      <c r="K297" s="212"/>
    </row>
    <row r="298" spans="1:11" ht="14.25" customHeight="1">
      <c r="A298" s="482" t="s">
        <v>429</v>
      </c>
      <c r="B298" s="482"/>
      <c r="C298" s="482"/>
      <c r="D298" s="482"/>
      <c r="E298" s="482"/>
      <c r="F298" s="482"/>
      <c r="G298" s="482"/>
      <c r="H298" s="482"/>
      <c r="I298" s="482"/>
      <c r="J298" s="215"/>
      <c r="K298" s="212"/>
    </row>
    <row r="299" spans="1:11" ht="18" customHeight="1">
      <c r="A299" s="438"/>
      <c r="B299" s="438"/>
      <c r="C299" s="438"/>
      <c r="D299" s="438"/>
      <c r="E299" s="438"/>
      <c r="F299" s="438"/>
      <c r="G299" s="438"/>
      <c r="H299" s="438"/>
      <c r="I299" s="438"/>
      <c r="J299" s="215"/>
      <c r="K299" s="212"/>
    </row>
    <row r="300" spans="1:11" ht="41.25" customHeight="1">
      <c r="A300" s="438" t="s">
        <v>430</v>
      </c>
      <c r="B300" s="438"/>
      <c r="C300" s="438"/>
      <c r="D300" s="438"/>
      <c r="E300" s="438"/>
      <c r="F300" s="438"/>
      <c r="G300" s="438"/>
      <c r="H300" s="438"/>
      <c r="I300" s="438"/>
      <c r="J300" s="281"/>
      <c r="K300" s="212"/>
    </row>
    <row r="301" spans="1:11" ht="15">
      <c r="A301" s="216"/>
      <c r="B301" s="215" t="s">
        <v>541</v>
      </c>
      <c r="C301" s="215"/>
      <c r="D301" s="215"/>
      <c r="E301" s="215"/>
      <c r="F301" s="215"/>
      <c r="G301" s="215"/>
      <c r="H301" s="315"/>
      <c r="I301" s="215"/>
      <c r="J301" s="215"/>
      <c r="K301" s="212"/>
    </row>
    <row r="302" spans="1:11" ht="12.75" customHeight="1">
      <c r="A302" s="280" t="s">
        <v>279</v>
      </c>
      <c r="B302" s="458" t="s">
        <v>3</v>
      </c>
      <c r="C302" s="460"/>
      <c r="D302" s="476" t="s">
        <v>281</v>
      </c>
      <c r="E302" s="476"/>
      <c r="F302" s="283" t="s">
        <v>294</v>
      </c>
      <c r="G302" s="244" t="s">
        <v>431</v>
      </c>
      <c r="H302" s="476" t="s">
        <v>282</v>
      </c>
      <c r="I302" s="476"/>
      <c r="J302" s="281"/>
      <c r="K302" s="212"/>
    </row>
    <row r="303" spans="1:11" ht="12.75" customHeight="1">
      <c r="A303" s="218">
        <v>1</v>
      </c>
      <c r="B303" s="480" t="s">
        <v>432</v>
      </c>
      <c r="C303" s="481"/>
      <c r="D303" s="415"/>
      <c r="E303" s="415"/>
      <c r="F303" s="247"/>
      <c r="G303" s="247"/>
      <c r="H303" s="415"/>
      <c r="I303" s="415"/>
      <c r="J303" s="215"/>
      <c r="K303" s="212"/>
    </row>
    <row r="304" spans="1:11" ht="12.75" customHeight="1">
      <c r="A304" s="218">
        <v>2</v>
      </c>
      <c r="B304" s="478" t="s">
        <v>433</v>
      </c>
      <c r="C304" s="478"/>
      <c r="D304" s="415"/>
      <c r="E304" s="415"/>
      <c r="F304" s="247"/>
      <c r="G304" s="247"/>
      <c r="H304" s="415"/>
      <c r="I304" s="415"/>
      <c r="J304" s="215"/>
      <c r="K304" s="212"/>
    </row>
    <row r="305" spans="1:11" ht="15">
      <c r="A305" s="218">
        <v>3</v>
      </c>
      <c r="B305" s="413" t="s">
        <v>321</v>
      </c>
      <c r="C305" s="413"/>
      <c r="D305" s="415"/>
      <c r="E305" s="415"/>
      <c r="F305" s="247"/>
      <c r="G305" s="247"/>
      <c r="H305" s="415"/>
      <c r="I305" s="415"/>
      <c r="J305" s="215"/>
      <c r="K305" s="212"/>
    </row>
    <row r="306" spans="1:11" ht="15">
      <c r="A306" s="218">
        <v>4</v>
      </c>
      <c r="B306" s="406" t="s">
        <v>39</v>
      </c>
      <c r="C306" s="406"/>
      <c r="D306" s="415"/>
      <c r="E306" s="415"/>
      <c r="F306" s="247"/>
      <c r="G306" s="247"/>
      <c r="H306" s="415"/>
      <c r="I306" s="415"/>
      <c r="J306" s="215"/>
      <c r="K306" s="212"/>
    </row>
    <row r="307" spans="1:11" ht="15">
      <c r="A307" s="216"/>
      <c r="B307" s="236"/>
      <c r="C307" s="236"/>
      <c r="D307" s="211"/>
      <c r="E307" s="211"/>
      <c r="F307" s="215"/>
      <c r="G307" s="215"/>
      <c r="H307" s="320"/>
      <c r="I307" s="211"/>
      <c r="J307" s="215"/>
      <c r="K307" s="212"/>
    </row>
    <row r="308" spans="1:11" ht="15">
      <c r="A308" s="216"/>
      <c r="B308" s="215" t="s">
        <v>542</v>
      </c>
      <c r="C308" s="215"/>
      <c r="D308" s="215"/>
      <c r="E308" s="215"/>
      <c r="F308" s="215"/>
      <c r="G308" s="215"/>
      <c r="H308" s="320"/>
      <c r="I308" s="211"/>
      <c r="J308" s="215"/>
      <c r="K308" s="212"/>
    </row>
    <row r="309" spans="1:11" ht="13.5" customHeight="1">
      <c r="A309" s="425" t="s">
        <v>434</v>
      </c>
      <c r="B309" s="425"/>
      <c r="C309" s="425"/>
      <c r="D309" s="425"/>
      <c r="E309" s="425"/>
      <c r="F309" s="425"/>
      <c r="G309" s="425"/>
      <c r="H309" s="425"/>
      <c r="I309" s="425"/>
      <c r="J309" s="284"/>
      <c r="K309" s="212"/>
    </row>
    <row r="310" spans="1:11" ht="15">
      <c r="A310" s="483"/>
      <c r="B310" s="483"/>
      <c r="C310" s="483"/>
      <c r="D310" s="483"/>
      <c r="E310" s="483"/>
      <c r="F310" s="483"/>
      <c r="G310" s="483"/>
      <c r="H310" s="483"/>
      <c r="I310" s="483"/>
      <c r="J310" s="284"/>
      <c r="K310" s="212"/>
    </row>
    <row r="311" spans="1:11" ht="15">
      <c r="A311" s="285"/>
      <c r="B311" s="286"/>
      <c r="C311" s="286"/>
      <c r="D311" s="286"/>
      <c r="E311" s="286"/>
      <c r="F311" s="286"/>
      <c r="G311" s="286"/>
      <c r="H311" s="336"/>
      <c r="I311" s="286"/>
      <c r="J311" s="286"/>
      <c r="K311" s="212"/>
    </row>
    <row r="312" spans="1:11" ht="15">
      <c r="A312" s="287"/>
      <c r="B312" s="288"/>
      <c r="C312" s="288"/>
      <c r="D312" s="288"/>
      <c r="E312" s="288"/>
      <c r="F312" s="288"/>
      <c r="G312" s="288"/>
      <c r="H312" s="337"/>
      <c r="I312" s="288"/>
      <c r="J312" s="288"/>
      <c r="K312" s="212"/>
    </row>
    <row r="313" spans="1:11" ht="15">
      <c r="A313" s="287"/>
      <c r="B313" s="288"/>
      <c r="C313" s="288"/>
      <c r="D313" s="288"/>
      <c r="E313" s="288"/>
      <c r="F313" s="288"/>
      <c r="G313" s="288"/>
      <c r="H313" s="337"/>
      <c r="I313" s="288"/>
      <c r="J313" s="288"/>
      <c r="K313" s="212"/>
    </row>
    <row r="314" spans="1:11" ht="15">
      <c r="A314" s="313" t="s">
        <v>543</v>
      </c>
      <c r="B314" s="313"/>
      <c r="C314" s="231"/>
      <c r="D314" s="231"/>
      <c r="E314" s="231"/>
      <c r="F314" s="231"/>
      <c r="G314" s="231"/>
      <c r="H314" s="319"/>
      <c r="I314" s="231"/>
      <c r="J314" s="231"/>
      <c r="K314" s="212"/>
    </row>
    <row r="315" spans="1:11" ht="15">
      <c r="A315" s="289"/>
      <c r="B315" s="271"/>
      <c r="C315" s="215"/>
      <c r="D315" s="215"/>
      <c r="E315" s="215"/>
      <c r="F315" s="215"/>
      <c r="G315" s="215"/>
      <c r="H315" s="315"/>
      <c r="I315" s="215"/>
      <c r="J315" s="215"/>
      <c r="K315" s="212"/>
    </row>
    <row r="316" spans="1:11" ht="15">
      <c r="A316" s="252" t="s">
        <v>279</v>
      </c>
      <c r="B316" s="484" t="s">
        <v>3</v>
      </c>
      <c r="C316" s="485"/>
      <c r="D316" s="407" t="s">
        <v>46</v>
      </c>
      <c r="E316" s="407"/>
      <c r="F316" s="407"/>
      <c r="G316" s="407" t="s">
        <v>47</v>
      </c>
      <c r="H316" s="407"/>
      <c r="I316" s="407"/>
      <c r="J316" s="254"/>
      <c r="K316" s="212"/>
    </row>
    <row r="317" spans="1:11" ht="15">
      <c r="A317" s="253">
        <v>1</v>
      </c>
      <c r="B317" s="484" t="s">
        <v>48</v>
      </c>
      <c r="C317" s="485"/>
      <c r="D317" s="403"/>
      <c r="E317" s="403"/>
      <c r="F317" s="403"/>
      <c r="G317" s="403"/>
      <c r="H317" s="403"/>
      <c r="I317" s="403"/>
      <c r="J317" s="215"/>
      <c r="K317" s="212"/>
    </row>
    <row r="318" spans="1:11" ht="17.25" customHeight="1">
      <c r="A318" s="253">
        <v>1.1000000000000001</v>
      </c>
      <c r="B318" s="486" t="s">
        <v>435</v>
      </c>
      <c r="C318" s="487"/>
      <c r="D318" s="403"/>
      <c r="E318" s="403"/>
      <c r="F318" s="403"/>
      <c r="G318" s="403"/>
      <c r="H318" s="403"/>
      <c r="I318" s="403"/>
      <c r="J318" s="215"/>
      <c r="K318" s="212"/>
    </row>
    <row r="319" spans="1:11" ht="12.75" customHeight="1">
      <c r="A319" s="253"/>
      <c r="B319" s="428" t="s">
        <v>242</v>
      </c>
      <c r="C319" s="428"/>
      <c r="D319" s="403">
        <v>110366442.36</v>
      </c>
      <c r="E319" s="403"/>
      <c r="F319" s="403"/>
      <c r="G319" s="403">
        <f>+IS!F13</f>
        <v>46098271.549999997</v>
      </c>
      <c r="H319" s="403"/>
      <c r="I319" s="403"/>
      <c r="J319" s="215"/>
      <c r="K319" s="212"/>
    </row>
    <row r="320" spans="1:11" ht="15">
      <c r="A320" s="253"/>
      <c r="B320" s="427" t="s">
        <v>243</v>
      </c>
      <c r="C320" s="427"/>
      <c r="D320" s="403"/>
      <c r="E320" s="403"/>
      <c r="F320" s="403"/>
      <c r="G320" s="403"/>
      <c r="H320" s="403"/>
      <c r="I320" s="403"/>
      <c r="J320" s="215"/>
      <c r="K320" s="212"/>
    </row>
    <row r="321" spans="1:11" ht="12.75" customHeight="1">
      <c r="A321" s="252"/>
      <c r="B321" s="428" t="s">
        <v>148</v>
      </c>
      <c r="C321" s="428"/>
      <c r="D321" s="403">
        <v>-1055805907.04</v>
      </c>
      <c r="E321" s="403"/>
      <c r="F321" s="403"/>
      <c r="G321" s="488"/>
      <c r="H321" s="488"/>
      <c r="I321" s="488"/>
      <c r="J321" s="215"/>
      <c r="K321" s="212"/>
    </row>
    <row r="322" spans="1:11" ht="15">
      <c r="A322" s="252"/>
      <c r="B322" s="290" t="s">
        <v>149</v>
      </c>
      <c r="C322" s="291"/>
      <c r="D322" s="407"/>
      <c r="E322" s="407"/>
      <c r="F322" s="407"/>
      <c r="G322" s="407"/>
      <c r="H322" s="407"/>
      <c r="I322" s="407"/>
      <c r="J322" s="254"/>
      <c r="K322" s="212"/>
    </row>
    <row r="323" spans="1:11" ht="15">
      <c r="A323" s="252"/>
      <c r="B323" s="427" t="s">
        <v>321</v>
      </c>
      <c r="C323" s="427"/>
      <c r="D323" s="403"/>
      <c r="E323" s="403"/>
      <c r="F323" s="403"/>
      <c r="G323" s="403"/>
      <c r="H323" s="403"/>
      <c r="I323" s="403"/>
      <c r="J323" s="215"/>
      <c r="K323" s="212"/>
    </row>
    <row r="324" spans="1:11" ht="12.75" customHeight="1">
      <c r="A324" s="253">
        <v>1.2</v>
      </c>
      <c r="B324" s="428" t="s">
        <v>544</v>
      </c>
      <c r="C324" s="428"/>
      <c r="D324" s="403">
        <f>SUM(D321:D323)</f>
        <v>-1055805907.04</v>
      </c>
      <c r="E324" s="403"/>
      <c r="F324" s="403"/>
      <c r="G324" s="403">
        <f>SUM(G319:G323)</f>
        <v>46098271.549999997</v>
      </c>
      <c r="H324" s="403"/>
      <c r="I324" s="403"/>
      <c r="J324" s="215"/>
      <c r="K324" s="212"/>
    </row>
    <row r="325" spans="1:11" ht="15">
      <c r="A325" s="292"/>
      <c r="B325" s="236"/>
      <c r="C325" s="236"/>
      <c r="D325" s="236"/>
      <c r="E325" s="236"/>
      <c r="F325" s="236"/>
      <c r="G325" s="236"/>
      <c r="H325" s="338"/>
      <c r="I325" s="236"/>
      <c r="J325" s="254"/>
      <c r="K325" s="212"/>
    </row>
    <row r="326" spans="1:11" ht="15">
      <c r="A326" s="207" t="s">
        <v>545</v>
      </c>
      <c r="B326" s="208"/>
      <c r="C326" s="231"/>
      <c r="D326" s="231"/>
      <c r="E326" s="231"/>
      <c r="F326" s="231"/>
      <c r="G326" s="231"/>
      <c r="H326" s="319"/>
      <c r="I326" s="231"/>
      <c r="J326" s="231"/>
      <c r="K326" s="212"/>
    </row>
    <row r="327" spans="1:11" ht="15">
      <c r="A327" s="216"/>
      <c r="B327" s="215" t="s">
        <v>546</v>
      </c>
      <c r="C327" s="215"/>
      <c r="D327" s="215"/>
      <c r="E327" s="215"/>
      <c r="F327" s="215"/>
      <c r="G327" s="215"/>
      <c r="H327" s="315"/>
      <c r="I327" s="215"/>
      <c r="J327" s="215"/>
      <c r="K327" s="212"/>
    </row>
    <row r="328" spans="1:11" ht="15">
      <c r="A328" s="293" t="s">
        <v>279</v>
      </c>
      <c r="B328" s="406" t="s">
        <v>436</v>
      </c>
      <c r="C328" s="406"/>
      <c r="D328" s="406"/>
      <c r="E328" s="409" t="s">
        <v>437</v>
      </c>
      <c r="F328" s="416"/>
      <c r="G328" s="410"/>
      <c r="H328" s="406" t="s">
        <v>438</v>
      </c>
      <c r="I328" s="406"/>
      <c r="J328" s="406"/>
      <c r="K328" s="212"/>
    </row>
    <row r="329" spans="1:11" ht="15">
      <c r="A329" s="218">
        <v>1</v>
      </c>
      <c r="B329" s="413" t="s">
        <v>31</v>
      </c>
      <c r="C329" s="413"/>
      <c r="D329" s="413"/>
      <c r="E329" s="489">
        <f>+IS!E23</f>
        <v>0</v>
      </c>
      <c r="F329" s="406"/>
      <c r="G329" s="406"/>
      <c r="H329" s="414">
        <f>+IS!F23</f>
        <v>0</v>
      </c>
      <c r="I329" s="415"/>
      <c r="J329" s="415"/>
      <c r="K329" s="212"/>
    </row>
    <row r="330" spans="1:11" ht="15">
      <c r="A330" s="218">
        <v>2</v>
      </c>
      <c r="B330" s="406"/>
      <c r="C330" s="406"/>
      <c r="D330" s="406"/>
      <c r="E330" s="406"/>
      <c r="F330" s="406"/>
      <c r="G330" s="406"/>
      <c r="H330" s="406"/>
      <c r="I330" s="406"/>
      <c r="J330" s="406"/>
      <c r="K330" s="212"/>
    </row>
    <row r="331" spans="1:11" ht="15">
      <c r="A331" s="218">
        <v>3</v>
      </c>
      <c r="B331" s="406" t="s">
        <v>397</v>
      </c>
      <c r="C331" s="406"/>
      <c r="D331" s="406"/>
      <c r="E331" s="406"/>
      <c r="F331" s="406"/>
      <c r="G331" s="406"/>
      <c r="H331" s="489">
        <f>SUM(H329:H330)</f>
        <v>0</v>
      </c>
      <c r="I331" s="406"/>
      <c r="J331" s="406"/>
      <c r="K331" s="212"/>
    </row>
    <row r="332" spans="1:11" ht="15">
      <c r="A332" s="216"/>
      <c r="B332" s="215"/>
      <c r="C332" s="215"/>
      <c r="D332" s="215"/>
      <c r="E332" s="215"/>
      <c r="F332" s="215"/>
      <c r="G332" s="215"/>
      <c r="H332" s="315"/>
      <c r="I332" s="215"/>
      <c r="J332" s="215"/>
      <c r="K332" s="212"/>
    </row>
    <row r="333" spans="1:11" ht="15">
      <c r="A333" s="216"/>
      <c r="B333" s="215" t="s">
        <v>547</v>
      </c>
      <c r="C333" s="215"/>
      <c r="D333" s="215"/>
      <c r="E333" s="215"/>
      <c r="F333" s="215"/>
      <c r="G333" s="215"/>
      <c r="H333" s="315"/>
      <c r="I333" s="215"/>
      <c r="J333" s="215"/>
      <c r="K333" s="212"/>
    </row>
    <row r="334" spans="1:11" ht="15">
      <c r="A334" s="293" t="s">
        <v>279</v>
      </c>
      <c r="B334" s="406" t="s">
        <v>280</v>
      </c>
      <c r="C334" s="406"/>
      <c r="D334" s="406"/>
      <c r="E334" s="406"/>
      <c r="F334" s="406" t="s">
        <v>437</v>
      </c>
      <c r="G334" s="406"/>
      <c r="H334" s="406" t="s">
        <v>438</v>
      </c>
      <c r="I334" s="406"/>
      <c r="J334" s="406"/>
      <c r="K334" s="212"/>
    </row>
    <row r="335" spans="1:11" ht="12.75" customHeight="1">
      <c r="A335" s="282">
        <v>1</v>
      </c>
      <c r="B335" s="478" t="s">
        <v>439</v>
      </c>
      <c r="C335" s="478"/>
      <c r="D335" s="478"/>
      <c r="E335" s="478"/>
      <c r="F335" s="414">
        <v>475663.5</v>
      </c>
      <c r="G335" s="415"/>
      <c r="H335" s="414">
        <f>+'Cash flow'!D57</f>
        <v>-4229007.93</v>
      </c>
      <c r="I335" s="415"/>
      <c r="J335" s="415"/>
      <c r="K335" s="212"/>
    </row>
    <row r="336" spans="1:11" ht="12.75" customHeight="1">
      <c r="A336" s="282">
        <v>2</v>
      </c>
      <c r="B336" s="478" t="s">
        <v>440</v>
      </c>
      <c r="C336" s="478"/>
      <c r="D336" s="478"/>
      <c r="E336" s="478"/>
      <c r="F336" s="488">
        <v>-5568</v>
      </c>
      <c r="G336" s="488"/>
      <c r="H336" s="414">
        <v>-123331.05000000002</v>
      </c>
      <c r="I336" s="415"/>
      <c r="J336" s="415"/>
      <c r="K336" s="212"/>
    </row>
    <row r="337" spans="1:11" ht="12.75" customHeight="1">
      <c r="A337" s="282">
        <v>3</v>
      </c>
      <c r="B337" s="478" t="s">
        <v>441</v>
      </c>
      <c r="C337" s="478"/>
      <c r="D337" s="478"/>
      <c r="E337" s="478"/>
      <c r="F337" s="415"/>
      <c r="G337" s="415"/>
      <c r="H337" s="415"/>
      <c r="I337" s="415"/>
      <c r="J337" s="415"/>
      <c r="K337" s="212"/>
    </row>
    <row r="338" spans="1:11" ht="15">
      <c r="A338" s="282">
        <v>4</v>
      </c>
      <c r="B338" s="413" t="s">
        <v>442</v>
      </c>
      <c r="C338" s="413"/>
      <c r="D338" s="413"/>
      <c r="E338" s="413"/>
      <c r="F338" s="415"/>
      <c r="G338" s="415"/>
      <c r="H338" s="415"/>
      <c r="I338" s="415"/>
      <c r="J338" s="415"/>
      <c r="K338" s="212"/>
    </row>
    <row r="339" spans="1:11" ht="15">
      <c r="A339" s="282">
        <v>5</v>
      </c>
      <c r="B339" s="406" t="s">
        <v>397</v>
      </c>
      <c r="C339" s="406"/>
      <c r="D339" s="406"/>
      <c r="E339" s="406"/>
      <c r="F339" s="407">
        <f>SUM(F335:G338)</f>
        <v>470095.5</v>
      </c>
      <c r="G339" s="407"/>
      <c r="H339" s="490">
        <f>SUM(H335:J338)</f>
        <v>-4352338.9799999995</v>
      </c>
      <c r="I339" s="490"/>
      <c r="J339" s="490"/>
      <c r="K339" s="212"/>
    </row>
    <row r="340" spans="1:11" ht="15">
      <c r="A340" s="216"/>
      <c r="B340" s="215"/>
      <c r="C340" s="215"/>
      <c r="D340" s="215"/>
      <c r="E340" s="215"/>
      <c r="F340" s="215"/>
      <c r="G340" s="215"/>
      <c r="H340" s="315"/>
      <c r="I340" s="215"/>
      <c r="J340" s="215"/>
      <c r="K340" s="212"/>
    </row>
    <row r="341" spans="1:11" ht="15">
      <c r="A341" s="408" t="s">
        <v>548</v>
      </c>
      <c r="B341" s="408"/>
      <c r="C341" s="231"/>
      <c r="D341" s="231"/>
      <c r="E341" s="231"/>
      <c r="F341" s="231"/>
      <c r="G341" s="231"/>
      <c r="H341" s="319"/>
      <c r="I341" s="231"/>
      <c r="J341" s="231"/>
      <c r="K341" s="212"/>
    </row>
    <row r="342" spans="1:11" ht="15">
      <c r="A342" s="216"/>
      <c r="B342" s="215"/>
      <c r="C342" s="215"/>
      <c r="D342" s="215"/>
      <c r="E342" s="215"/>
      <c r="F342" s="215"/>
      <c r="G342" s="215"/>
      <c r="H342" s="315"/>
      <c r="I342" s="215"/>
      <c r="J342" s="215"/>
      <c r="K342" s="212"/>
    </row>
    <row r="343" spans="1:11" ht="15">
      <c r="A343" s="216"/>
      <c r="B343" s="215" t="s">
        <v>551</v>
      </c>
      <c r="C343" s="215"/>
      <c r="D343" s="215"/>
      <c r="E343" s="215"/>
      <c r="F343" s="215"/>
      <c r="G343" s="215"/>
      <c r="H343" s="315"/>
      <c r="I343" s="215"/>
      <c r="J343" s="215"/>
      <c r="K343" s="212"/>
    </row>
    <row r="344" spans="1:11" ht="15">
      <c r="A344" s="503" t="s">
        <v>279</v>
      </c>
      <c r="B344" s="445" t="s">
        <v>443</v>
      </c>
      <c r="C344" s="446"/>
      <c r="D344" s="447"/>
      <c r="E344" s="415" t="s">
        <v>437</v>
      </c>
      <c r="F344" s="415"/>
      <c r="G344" s="415" t="s">
        <v>47</v>
      </c>
      <c r="H344" s="415"/>
      <c r="I344" s="294"/>
      <c r="J344" s="294"/>
      <c r="K344" s="295"/>
    </row>
    <row r="345" spans="1:11" ht="15">
      <c r="A345" s="504"/>
      <c r="B345" s="448"/>
      <c r="C345" s="449"/>
      <c r="D345" s="450"/>
      <c r="E345" s="296" t="s">
        <v>549</v>
      </c>
      <c r="F345" s="275" t="s">
        <v>550</v>
      </c>
      <c r="G345" s="296" t="s">
        <v>549</v>
      </c>
      <c r="H345" s="334" t="s">
        <v>550</v>
      </c>
      <c r="I345" s="294"/>
      <c r="J345" s="294"/>
      <c r="K345" s="295"/>
    </row>
    <row r="346" spans="1:11" ht="15">
      <c r="A346" s="218">
        <v>1</v>
      </c>
      <c r="B346" s="398" t="s">
        <v>444</v>
      </c>
      <c r="C346" s="399"/>
      <c r="D346" s="400"/>
      <c r="E346" s="297"/>
      <c r="F346" s="325">
        <v>82115281.060000002</v>
      </c>
      <c r="G346" s="247"/>
      <c r="H346" s="325">
        <f>+ГБ!G177</f>
        <v>99445298.879999995</v>
      </c>
      <c r="I346" s="294"/>
      <c r="J346" s="294"/>
      <c r="K346" s="295"/>
    </row>
    <row r="347" spans="1:11" ht="15">
      <c r="A347" s="218">
        <v>2</v>
      </c>
      <c r="B347" s="398" t="s">
        <v>445</v>
      </c>
      <c r="C347" s="399"/>
      <c r="D347" s="400"/>
      <c r="E347" s="297"/>
      <c r="F347" s="325">
        <v>10242010.130000001</v>
      </c>
      <c r="G347" s="247"/>
      <c r="H347" s="325">
        <f>+ГБ!G181</f>
        <v>11677207.17</v>
      </c>
      <c r="I347" s="294"/>
      <c r="J347" s="294"/>
      <c r="K347" s="295"/>
    </row>
    <row r="348" spans="1:11" ht="15">
      <c r="A348" s="218">
        <v>3</v>
      </c>
      <c r="B348" s="398" t="s">
        <v>446</v>
      </c>
      <c r="C348" s="399"/>
      <c r="D348" s="400"/>
      <c r="E348" s="297"/>
      <c r="F348" s="325">
        <v>69800</v>
      </c>
      <c r="G348" s="247"/>
      <c r="H348" s="325">
        <f>+ГБ!G233</f>
        <v>69560</v>
      </c>
      <c r="I348" s="294"/>
      <c r="J348" s="294"/>
      <c r="K348" s="295"/>
    </row>
    <row r="349" spans="1:11" ht="15">
      <c r="A349" s="218">
        <v>4</v>
      </c>
      <c r="B349" s="480" t="s">
        <v>447</v>
      </c>
      <c r="C349" s="491"/>
      <c r="D349" s="481"/>
      <c r="E349" s="297"/>
      <c r="F349" s="325"/>
      <c r="G349" s="247"/>
      <c r="H349" s="325"/>
      <c r="I349" s="294"/>
      <c r="J349" s="294"/>
      <c r="K349" s="295"/>
    </row>
    <row r="350" spans="1:11" ht="15">
      <c r="A350" s="218">
        <v>5</v>
      </c>
      <c r="B350" s="398" t="s">
        <v>448</v>
      </c>
      <c r="C350" s="399"/>
      <c r="D350" s="400"/>
      <c r="E350" s="297"/>
      <c r="F350" s="325">
        <v>54000</v>
      </c>
      <c r="G350" s="247"/>
      <c r="H350" s="325">
        <f>+ГБ!G220</f>
        <v>169000</v>
      </c>
      <c r="I350" s="294"/>
      <c r="J350" s="294"/>
      <c r="K350" s="295"/>
    </row>
    <row r="351" spans="1:11" ht="15">
      <c r="A351" s="218">
        <v>6</v>
      </c>
      <c r="B351" s="398" t="s">
        <v>449</v>
      </c>
      <c r="C351" s="399"/>
      <c r="D351" s="400"/>
      <c r="E351" s="297"/>
      <c r="F351" s="325">
        <v>2676604.2599999998</v>
      </c>
      <c r="G351" s="247"/>
      <c r="H351" s="325">
        <f>+ГБ!G195</f>
        <v>5121809.59</v>
      </c>
      <c r="I351" s="294"/>
      <c r="J351" s="294"/>
      <c r="K351" s="295"/>
    </row>
    <row r="352" spans="1:11" ht="15">
      <c r="A352" s="218">
        <v>7</v>
      </c>
      <c r="B352" s="398" t="s">
        <v>450</v>
      </c>
      <c r="C352" s="399"/>
      <c r="D352" s="400"/>
      <c r="E352" s="297"/>
      <c r="F352" s="325">
        <v>2150000</v>
      </c>
      <c r="G352" s="247"/>
      <c r="H352" s="325">
        <f>+ГБ!G230</f>
        <v>20848550</v>
      </c>
      <c r="I352" s="294"/>
      <c r="J352" s="294"/>
      <c r="K352" s="295"/>
    </row>
    <row r="353" spans="1:11" ht="15">
      <c r="A353" s="218">
        <v>8</v>
      </c>
      <c r="B353" s="398" t="s">
        <v>451</v>
      </c>
      <c r="C353" s="399"/>
      <c r="D353" s="400"/>
      <c r="E353" s="297"/>
      <c r="F353" s="325">
        <v>799000</v>
      </c>
      <c r="G353" s="247"/>
      <c r="H353" s="325"/>
      <c r="I353" s="294"/>
      <c r="J353" s="294"/>
      <c r="K353" s="295"/>
    </row>
    <row r="354" spans="1:11" ht="15">
      <c r="A354" s="218">
        <v>9</v>
      </c>
      <c r="B354" s="398" t="s">
        <v>452</v>
      </c>
      <c r="C354" s="399"/>
      <c r="D354" s="400"/>
      <c r="E354" s="297"/>
      <c r="F354" s="325"/>
      <c r="G354" s="247"/>
      <c r="H354" s="325"/>
      <c r="I354" s="294"/>
      <c r="J354" s="294"/>
      <c r="K354" s="295"/>
    </row>
    <row r="355" spans="1:11" ht="15">
      <c r="A355" s="218">
        <v>10</v>
      </c>
      <c r="B355" s="398" t="s">
        <v>453</v>
      </c>
      <c r="C355" s="399"/>
      <c r="D355" s="400"/>
      <c r="E355" s="297"/>
      <c r="F355" s="325"/>
      <c r="G355" s="247"/>
      <c r="H355" s="325"/>
      <c r="I355" s="294"/>
      <c r="J355" s="294"/>
      <c r="K355" s="295"/>
    </row>
    <row r="356" spans="1:11" ht="15">
      <c r="A356" s="218">
        <v>11</v>
      </c>
      <c r="B356" s="398" t="s">
        <v>454</v>
      </c>
      <c r="C356" s="399"/>
      <c r="D356" s="400"/>
      <c r="E356" s="297"/>
      <c r="F356" s="325"/>
      <c r="G356" s="247"/>
      <c r="H356" s="325">
        <f>+ГБ!G225</f>
        <v>547000</v>
      </c>
      <c r="I356" s="294"/>
      <c r="J356" s="294"/>
      <c r="K356" s="295"/>
    </row>
    <row r="357" spans="1:11" ht="15">
      <c r="A357" s="218">
        <v>12</v>
      </c>
      <c r="B357" s="398" t="s">
        <v>455</v>
      </c>
      <c r="C357" s="399"/>
      <c r="D357" s="400"/>
      <c r="E357" s="297"/>
      <c r="F357" s="325">
        <v>268000</v>
      </c>
      <c r="G357" s="247"/>
      <c r="H357" s="325">
        <f>+ГБ!G186</f>
        <v>244300</v>
      </c>
      <c r="I357" s="294"/>
      <c r="J357" s="294"/>
      <c r="K357" s="295"/>
    </row>
    <row r="358" spans="1:11" ht="15">
      <c r="A358" s="218">
        <v>13</v>
      </c>
      <c r="B358" s="398" t="s">
        <v>456</v>
      </c>
      <c r="C358" s="399"/>
      <c r="D358" s="400"/>
      <c r="E358" s="297"/>
      <c r="F358" s="325">
        <v>5563937.3600000003</v>
      </c>
      <c r="G358" s="247"/>
      <c r="H358" s="325">
        <f>+ГБ!G189</f>
        <v>2798396.27</v>
      </c>
      <c r="I358" s="294"/>
      <c r="J358" s="294"/>
      <c r="K358" s="295"/>
    </row>
    <row r="359" spans="1:11" ht="15">
      <c r="A359" s="218">
        <v>14</v>
      </c>
      <c r="B359" s="398" t="s">
        <v>457</v>
      </c>
      <c r="C359" s="399"/>
      <c r="D359" s="400"/>
      <c r="E359" s="297"/>
      <c r="F359" s="325"/>
      <c r="G359" s="247"/>
      <c r="H359" s="325"/>
      <c r="I359" s="294"/>
      <c r="J359" s="294"/>
      <c r="K359" s="295"/>
    </row>
    <row r="360" spans="1:11" ht="15">
      <c r="A360" s="218">
        <v>15</v>
      </c>
      <c r="B360" s="398" t="s">
        <v>458</v>
      </c>
      <c r="C360" s="399"/>
      <c r="D360" s="400"/>
      <c r="E360" s="297"/>
      <c r="F360" s="325"/>
      <c r="G360" s="247"/>
      <c r="H360" s="325"/>
      <c r="I360" s="294"/>
      <c r="J360" s="294"/>
      <c r="K360" s="295"/>
    </row>
    <row r="361" spans="1:11" ht="15">
      <c r="A361" s="218">
        <v>16</v>
      </c>
      <c r="B361" s="398" t="s">
        <v>459</v>
      </c>
      <c r="C361" s="399"/>
      <c r="D361" s="400"/>
      <c r="E361" s="297"/>
      <c r="F361" s="325"/>
      <c r="G361" s="247"/>
      <c r="H361" s="325">
        <f>+ГБ!G216</f>
        <v>991500</v>
      </c>
      <c r="I361" s="294"/>
      <c r="J361" s="294"/>
      <c r="K361" s="295"/>
    </row>
    <row r="362" spans="1:11" ht="15">
      <c r="A362" s="218">
        <v>17</v>
      </c>
      <c r="B362" s="398" t="s">
        <v>460</v>
      </c>
      <c r="C362" s="399"/>
      <c r="D362" s="400"/>
      <c r="E362" s="297"/>
      <c r="F362" s="325"/>
      <c r="G362" s="247"/>
      <c r="H362" s="325"/>
      <c r="I362" s="294"/>
      <c r="J362" s="294"/>
      <c r="K362" s="295"/>
    </row>
    <row r="363" spans="1:11" ht="15">
      <c r="A363" s="218">
        <v>18</v>
      </c>
      <c r="B363" s="398" t="s">
        <v>461</v>
      </c>
      <c r="C363" s="399"/>
      <c r="D363" s="400"/>
      <c r="E363" s="297"/>
      <c r="F363" s="325">
        <v>124000</v>
      </c>
      <c r="G363" s="247"/>
      <c r="H363" s="325">
        <f>+ГБ!G199</f>
        <v>88801.85</v>
      </c>
      <c r="I363" s="294"/>
      <c r="J363" s="294"/>
      <c r="K363" s="295"/>
    </row>
    <row r="364" spans="1:11" ht="15">
      <c r="A364" s="218">
        <v>19</v>
      </c>
      <c r="B364" s="398" t="s">
        <v>462</v>
      </c>
      <c r="C364" s="399"/>
      <c r="D364" s="400"/>
      <c r="E364" s="297"/>
      <c r="F364" s="325"/>
      <c r="G364" s="247"/>
      <c r="H364" s="325"/>
      <c r="I364" s="294"/>
      <c r="J364" s="294"/>
      <c r="K364" s="295"/>
    </row>
    <row r="365" spans="1:11" ht="15">
      <c r="A365" s="218">
        <v>20</v>
      </c>
      <c r="B365" s="398" t="s">
        <v>463</v>
      </c>
      <c r="C365" s="399"/>
      <c r="D365" s="400"/>
      <c r="E365" s="297"/>
      <c r="F365" s="325"/>
      <c r="G365" s="247"/>
      <c r="H365" s="325">
        <f>+ГБ!G202</f>
        <v>1295000</v>
      </c>
      <c r="I365" s="294"/>
      <c r="J365" s="294"/>
      <c r="K365" s="295"/>
    </row>
    <row r="366" spans="1:11" ht="15">
      <c r="A366" s="218">
        <v>21</v>
      </c>
      <c r="B366" s="398" t="s">
        <v>464</v>
      </c>
      <c r="C366" s="399"/>
      <c r="D366" s="400"/>
      <c r="E366" s="297"/>
      <c r="F366" s="325">
        <v>6502434.299999997</v>
      </c>
      <c r="G366" s="247"/>
      <c r="H366" s="325">
        <v>4464100</v>
      </c>
      <c r="I366" s="343"/>
      <c r="J366" s="342"/>
      <c r="K366" s="295"/>
    </row>
    <row r="367" spans="1:11" ht="15">
      <c r="A367" s="218">
        <v>22</v>
      </c>
      <c r="B367" s="398"/>
      <c r="C367" s="399"/>
      <c r="D367" s="400"/>
      <c r="E367" s="297"/>
      <c r="F367" s="325"/>
      <c r="G367" s="247"/>
      <c r="H367" s="325"/>
      <c r="I367" s="294"/>
      <c r="J367" s="294"/>
      <c r="K367" s="295"/>
    </row>
    <row r="368" spans="1:11" ht="15">
      <c r="A368" s="218">
        <v>23</v>
      </c>
      <c r="B368" s="406" t="s">
        <v>397</v>
      </c>
      <c r="C368" s="406"/>
      <c r="D368" s="406"/>
      <c r="E368" s="297"/>
      <c r="F368" s="325">
        <f>SUM(F346:F367)</f>
        <v>110565067.11</v>
      </c>
      <c r="G368" s="247"/>
      <c r="H368" s="325">
        <f>SUM(H346:H367)</f>
        <v>147760523.75999999</v>
      </c>
      <c r="I368" s="342">
        <f>+IS!F25-тод2!H368</f>
        <v>-126135090.41</v>
      </c>
      <c r="J368" s="342"/>
      <c r="K368" s="295"/>
    </row>
    <row r="369" spans="1:11" ht="15">
      <c r="A369" s="216"/>
      <c r="B369" s="215"/>
      <c r="C369" s="215"/>
      <c r="D369" s="215"/>
      <c r="E369" s="271"/>
      <c r="F369" s="271"/>
      <c r="G369" s="271"/>
      <c r="H369" s="332"/>
      <c r="I369" s="215"/>
      <c r="J369" s="215"/>
      <c r="K369" s="212"/>
    </row>
    <row r="370" spans="1:11" ht="15">
      <c r="A370" s="216"/>
      <c r="B370" s="215" t="s">
        <v>552</v>
      </c>
      <c r="C370" s="215"/>
      <c r="D370" s="215"/>
      <c r="E370" s="215"/>
      <c r="F370" s="215"/>
      <c r="G370" s="215"/>
      <c r="H370" s="315"/>
      <c r="I370" s="215"/>
      <c r="J370" s="215"/>
      <c r="K370" s="212"/>
    </row>
    <row r="371" spans="1:11" ht="15">
      <c r="A371" s="298" t="s">
        <v>279</v>
      </c>
      <c r="B371" s="407" t="s">
        <v>443</v>
      </c>
      <c r="C371" s="407"/>
      <c r="D371" s="407"/>
      <c r="E371" s="407"/>
      <c r="F371" s="407" t="s">
        <v>437</v>
      </c>
      <c r="G371" s="407"/>
      <c r="H371" s="407" t="s">
        <v>438</v>
      </c>
      <c r="I371" s="407"/>
      <c r="J371" s="407"/>
      <c r="K371" s="212"/>
    </row>
    <row r="372" spans="1:11" ht="15">
      <c r="A372" s="253">
        <v>1</v>
      </c>
      <c r="B372" s="427" t="s">
        <v>465</v>
      </c>
      <c r="C372" s="427"/>
      <c r="D372" s="427"/>
      <c r="E372" s="427"/>
      <c r="F372" s="403"/>
      <c r="G372" s="403"/>
      <c r="H372" s="403"/>
      <c r="I372" s="403"/>
      <c r="J372" s="403"/>
      <c r="K372" s="212"/>
    </row>
    <row r="373" spans="1:11" ht="15">
      <c r="A373" s="253">
        <v>2</v>
      </c>
      <c r="B373" s="465" t="s">
        <v>466</v>
      </c>
      <c r="C373" s="466"/>
      <c r="D373" s="466"/>
      <c r="E373" s="467"/>
      <c r="F373" s="403"/>
      <c r="G373" s="403"/>
      <c r="H373" s="403"/>
      <c r="I373" s="403"/>
      <c r="J373" s="403"/>
      <c r="K373" s="212"/>
    </row>
    <row r="374" spans="1:11" ht="15">
      <c r="A374" s="253">
        <v>3</v>
      </c>
      <c r="B374" s="427" t="s">
        <v>467</v>
      </c>
      <c r="C374" s="427"/>
      <c r="D374" s="427"/>
      <c r="E374" s="427"/>
      <c r="F374" s="403"/>
      <c r="G374" s="403"/>
      <c r="H374" s="403"/>
      <c r="I374" s="403"/>
      <c r="J374" s="403"/>
      <c r="K374" s="212"/>
    </row>
    <row r="375" spans="1:11" ht="15">
      <c r="A375" s="253">
        <v>4</v>
      </c>
      <c r="B375" s="427"/>
      <c r="C375" s="427"/>
      <c r="D375" s="427"/>
      <c r="E375" s="427"/>
      <c r="F375" s="403">
        <f>+IS!E27</f>
        <v>6826811.1600000001</v>
      </c>
      <c r="G375" s="403"/>
      <c r="H375" s="403">
        <f>+IS!F27</f>
        <v>445838.37</v>
      </c>
      <c r="I375" s="403"/>
      <c r="J375" s="403"/>
      <c r="K375" s="212"/>
    </row>
    <row r="376" spans="1:11" ht="15">
      <c r="A376" s="253">
        <v>5</v>
      </c>
      <c r="B376" s="492" t="s">
        <v>397</v>
      </c>
      <c r="C376" s="492"/>
      <c r="D376" s="492"/>
      <c r="E376" s="492"/>
      <c r="F376" s="407">
        <f>SUM(F372:G375)</f>
        <v>6826811.1600000001</v>
      </c>
      <c r="G376" s="407"/>
      <c r="H376" s="407">
        <f>SUM(H372:J375)</f>
        <v>445838.37</v>
      </c>
      <c r="I376" s="407"/>
      <c r="J376" s="407"/>
      <c r="K376" s="212"/>
    </row>
    <row r="377" spans="1:11" ht="15">
      <c r="A377" s="216"/>
      <c r="B377" s="215"/>
      <c r="C377" s="215"/>
      <c r="D377" s="215"/>
      <c r="E377" s="215"/>
      <c r="F377" s="215"/>
      <c r="G377" s="215"/>
      <c r="H377" s="315"/>
      <c r="I377" s="215"/>
      <c r="J377" s="215"/>
      <c r="K377" s="212"/>
    </row>
    <row r="378" spans="1:11" ht="15">
      <c r="A378" s="216"/>
      <c r="B378" s="215" t="s">
        <v>553</v>
      </c>
      <c r="C378" s="215"/>
      <c r="D378" s="215"/>
      <c r="E378" s="215"/>
      <c r="F378" s="215"/>
      <c r="G378" s="215"/>
      <c r="H378" s="315"/>
      <c r="I378" s="215"/>
      <c r="J378" s="215"/>
      <c r="K378" s="212"/>
    </row>
    <row r="379" spans="1:11" ht="12.75" customHeight="1">
      <c r="A379" s="415" t="s">
        <v>398</v>
      </c>
      <c r="B379" s="415"/>
      <c r="C379" s="415"/>
      <c r="D379" s="415"/>
      <c r="E379" s="415"/>
      <c r="F379" s="476" t="s">
        <v>468</v>
      </c>
      <c r="G379" s="415" t="s">
        <v>469</v>
      </c>
      <c r="H379" s="415"/>
      <c r="I379" s="415"/>
      <c r="J379" s="415"/>
      <c r="K379" s="212"/>
    </row>
    <row r="380" spans="1:11" ht="15">
      <c r="A380" s="415"/>
      <c r="B380" s="415"/>
      <c r="C380" s="415"/>
      <c r="D380" s="415"/>
      <c r="E380" s="415"/>
      <c r="F380" s="476"/>
      <c r="G380" s="415" t="s">
        <v>470</v>
      </c>
      <c r="H380" s="415"/>
      <c r="I380" s="415" t="s">
        <v>471</v>
      </c>
      <c r="J380" s="415"/>
      <c r="K380" s="212"/>
    </row>
    <row r="381" spans="1:11" ht="15">
      <c r="A381" s="413" t="s">
        <v>472</v>
      </c>
      <c r="B381" s="413"/>
      <c r="C381" s="413"/>
      <c r="D381" s="413"/>
      <c r="E381" s="413"/>
      <c r="F381" s="247"/>
      <c r="G381" s="415"/>
      <c r="H381" s="415"/>
      <c r="I381" s="415"/>
      <c r="J381" s="415"/>
      <c r="K381" s="212"/>
    </row>
    <row r="382" spans="1:11" ht="15">
      <c r="A382" s="413" t="s">
        <v>473</v>
      </c>
      <c r="B382" s="413"/>
      <c r="C382" s="413"/>
      <c r="D382" s="413"/>
      <c r="E382" s="413"/>
      <c r="F382" s="247"/>
      <c r="G382" s="415"/>
      <c r="H382" s="415"/>
      <c r="I382" s="415"/>
      <c r="J382" s="415"/>
      <c r="K382" s="212"/>
    </row>
    <row r="383" spans="1:11" ht="15">
      <c r="A383" s="413" t="s">
        <v>474</v>
      </c>
      <c r="B383" s="413"/>
      <c r="C383" s="413"/>
      <c r="D383" s="413"/>
      <c r="E383" s="413"/>
      <c r="F383" s="275"/>
      <c r="G383" s="403"/>
      <c r="H383" s="403"/>
      <c r="I383" s="403">
        <f>+ГБ!G177</f>
        <v>99445298.879999995</v>
      </c>
      <c r="J383" s="403"/>
      <c r="K383" s="212"/>
    </row>
    <row r="384" spans="1:11" ht="15">
      <c r="A384" s="406" t="s">
        <v>39</v>
      </c>
      <c r="B384" s="406"/>
      <c r="C384" s="406"/>
      <c r="D384" s="406"/>
      <c r="E384" s="406"/>
      <c r="F384" s="299">
        <f>SUM(F381:F383)</f>
        <v>0</v>
      </c>
      <c r="G384" s="407">
        <f>SUM(G381:G383)</f>
        <v>0</v>
      </c>
      <c r="H384" s="407"/>
      <c r="I384" s="407">
        <f>SUM(I381:I383)</f>
        <v>99445298.879999995</v>
      </c>
      <c r="J384" s="407"/>
      <c r="K384" s="212"/>
    </row>
    <row r="385" spans="1:11" ht="15">
      <c r="A385" s="300"/>
      <c r="B385" s="236"/>
      <c r="C385" s="236"/>
      <c r="D385" s="236"/>
      <c r="E385" s="236"/>
      <c r="F385" s="254"/>
      <c r="G385" s="236"/>
      <c r="H385" s="338"/>
      <c r="I385" s="236"/>
      <c r="J385" s="236"/>
      <c r="K385" s="212"/>
    </row>
    <row r="386" spans="1:11" ht="15">
      <c r="A386" s="207" t="s">
        <v>554</v>
      </c>
      <c r="B386" s="208"/>
      <c r="C386" s="231"/>
      <c r="D386" s="231"/>
      <c r="E386" s="231"/>
      <c r="F386" s="231"/>
      <c r="G386" s="231"/>
      <c r="H386" s="319"/>
      <c r="I386" s="231"/>
      <c r="J386" s="231"/>
      <c r="K386" s="212"/>
    </row>
    <row r="387" spans="1:11" ht="15">
      <c r="A387" s="216"/>
      <c r="B387" s="215"/>
      <c r="C387" s="215"/>
      <c r="D387" s="215"/>
      <c r="E387" s="215"/>
      <c r="F387" s="215"/>
      <c r="G387" s="215"/>
      <c r="H387" s="315"/>
      <c r="I387" s="215"/>
      <c r="J387" s="215"/>
      <c r="K387" s="212"/>
    </row>
    <row r="388" spans="1:11" ht="15">
      <c r="A388" s="218" t="s">
        <v>279</v>
      </c>
      <c r="B388" s="458" t="s">
        <v>3</v>
      </c>
      <c r="C388" s="459"/>
      <c r="D388" s="460"/>
      <c r="E388" s="415" t="s">
        <v>46</v>
      </c>
      <c r="F388" s="415"/>
      <c r="G388" s="415" t="s">
        <v>47</v>
      </c>
      <c r="H388" s="415"/>
      <c r="I388" s="215"/>
      <c r="J388" s="215"/>
      <c r="K388" s="212"/>
    </row>
    <row r="389" spans="1:11" ht="15">
      <c r="A389" s="218">
        <v>1</v>
      </c>
      <c r="B389" s="398" t="s">
        <v>475</v>
      </c>
      <c r="C389" s="399"/>
      <c r="D389" s="400"/>
      <c r="E389" s="403"/>
      <c r="F389" s="403"/>
      <c r="G389" s="403">
        <f>+IS!F33</f>
        <v>202282.52</v>
      </c>
      <c r="H389" s="403"/>
      <c r="I389" s="215"/>
      <c r="J389" s="215"/>
      <c r="K389" s="212"/>
    </row>
    <row r="390" spans="1:11" ht="15">
      <c r="A390" s="218">
        <v>2</v>
      </c>
      <c r="B390" s="398" t="s">
        <v>476</v>
      </c>
      <c r="C390" s="399"/>
      <c r="D390" s="400"/>
      <c r="E390" s="403"/>
      <c r="F390" s="403"/>
      <c r="G390" s="403"/>
      <c r="H390" s="403"/>
      <c r="I390" s="215"/>
      <c r="J390" s="215"/>
      <c r="K390" s="212"/>
    </row>
    <row r="391" spans="1:11" ht="15">
      <c r="A391" s="217">
        <v>3</v>
      </c>
      <c r="B391" s="301" t="s">
        <v>477</v>
      </c>
      <c r="C391" s="301"/>
      <c r="D391" s="301"/>
      <c r="E391" s="407">
        <f>+E389+E390</f>
        <v>0</v>
      </c>
      <c r="F391" s="407"/>
      <c r="G391" s="407">
        <f>+G389+G390</f>
        <v>202282.52</v>
      </c>
      <c r="H391" s="407"/>
      <c r="I391" s="215"/>
      <c r="J391" s="215"/>
      <c r="K391" s="212"/>
    </row>
    <row r="392" spans="1:11" ht="15">
      <c r="A392" s="216"/>
      <c r="B392" s="474" t="s">
        <v>478</v>
      </c>
      <c r="C392" s="474"/>
      <c r="D392" s="220"/>
      <c r="E392" s="220"/>
      <c r="F392" s="220"/>
      <c r="G392" s="220"/>
      <c r="H392" s="316"/>
      <c r="I392" s="220"/>
      <c r="J392" s="215"/>
      <c r="K392" s="212"/>
    </row>
    <row r="393" spans="1:11" ht="15">
      <c r="A393" s="226"/>
      <c r="B393" s="227"/>
      <c r="C393" s="227"/>
      <c r="D393" s="227"/>
      <c r="E393" s="227"/>
      <c r="F393" s="227"/>
      <c r="G393" s="227"/>
      <c r="H393" s="317"/>
      <c r="I393" s="227"/>
      <c r="J393" s="227"/>
      <c r="K393" s="212"/>
    </row>
    <row r="394" spans="1:11" ht="15">
      <c r="A394" s="493"/>
      <c r="B394" s="493"/>
      <c r="C394" s="493"/>
      <c r="D394" s="493"/>
      <c r="E394" s="493"/>
      <c r="F394" s="493"/>
      <c r="G394" s="493"/>
      <c r="H394" s="493"/>
      <c r="I394" s="493"/>
      <c r="J394" s="493"/>
      <c r="K394" s="212"/>
    </row>
    <row r="395" spans="1:11" ht="15">
      <c r="A395" s="493"/>
      <c r="B395" s="493"/>
      <c r="C395" s="493"/>
      <c r="D395" s="493"/>
      <c r="E395" s="493"/>
      <c r="F395" s="493"/>
      <c r="G395" s="493"/>
      <c r="H395" s="493"/>
      <c r="I395" s="493"/>
      <c r="J395" s="493"/>
      <c r="K395" s="212"/>
    </row>
    <row r="396" spans="1:11" ht="15">
      <c r="A396" s="493"/>
      <c r="B396" s="493"/>
      <c r="C396" s="493"/>
      <c r="D396" s="493"/>
      <c r="E396" s="493"/>
      <c r="F396" s="493"/>
      <c r="G396" s="493"/>
      <c r="H396" s="493"/>
      <c r="I396" s="493"/>
      <c r="J396" s="493"/>
      <c r="K396" s="212"/>
    </row>
    <row r="397" spans="1:11" ht="15">
      <c r="A397" s="493"/>
      <c r="B397" s="493"/>
      <c r="C397" s="493"/>
      <c r="D397" s="493"/>
      <c r="E397" s="493"/>
      <c r="F397" s="493"/>
      <c r="G397" s="493"/>
      <c r="H397" s="493"/>
      <c r="I397" s="493"/>
      <c r="J397" s="493"/>
      <c r="K397" s="212"/>
    </row>
    <row r="398" spans="1:11" ht="15.75" thickBot="1">
      <c r="A398" s="494"/>
      <c r="B398" s="494"/>
      <c r="C398" s="494"/>
      <c r="D398" s="494"/>
      <c r="E398" s="494"/>
      <c r="F398" s="494"/>
      <c r="G398" s="494"/>
      <c r="H398" s="494"/>
      <c r="I398" s="494"/>
      <c r="J398" s="494"/>
      <c r="K398" s="212"/>
    </row>
    <row r="399" spans="1:11" ht="15">
      <c r="A399" s="495" t="s">
        <v>555</v>
      </c>
      <c r="B399" s="495"/>
      <c r="C399" s="495"/>
      <c r="D399" s="495"/>
      <c r="E399" s="495"/>
      <c r="F399" s="495"/>
      <c r="G399" s="495"/>
      <c r="H399" s="495"/>
      <c r="I399" s="495"/>
      <c r="J399" s="495"/>
      <c r="K399" s="212"/>
    </row>
    <row r="400" spans="1:11" ht="15">
      <c r="A400" s="241"/>
      <c r="B400" s="242"/>
      <c r="C400" s="242"/>
      <c r="D400" s="242"/>
      <c r="E400" s="242"/>
      <c r="F400" s="242"/>
      <c r="G400" s="242"/>
      <c r="H400" s="323"/>
      <c r="I400" s="242"/>
      <c r="J400" s="242"/>
      <c r="K400" s="212"/>
    </row>
    <row r="401" spans="1:11" ht="15">
      <c r="A401" s="241"/>
      <c r="B401" s="496" t="s">
        <v>556</v>
      </c>
      <c r="C401" s="496"/>
      <c r="D401" s="496"/>
      <c r="E401" s="496"/>
      <c r="F401" s="496"/>
      <c r="G401" s="496"/>
      <c r="H401" s="496"/>
      <c r="I401" s="242"/>
      <c r="J401" s="242"/>
      <c r="K401" s="212"/>
    </row>
    <row r="402" spans="1:11" ht="15">
      <c r="A402" s="216"/>
      <c r="B402" s="215"/>
      <c r="C402" s="215"/>
      <c r="D402" s="215"/>
      <c r="E402" s="215"/>
      <c r="F402" s="215"/>
      <c r="G402" s="215"/>
      <c r="H402" s="315"/>
      <c r="I402" s="215"/>
      <c r="J402" s="215"/>
      <c r="K402" s="212"/>
    </row>
    <row r="403" spans="1:11" ht="12.75" customHeight="1">
      <c r="A403" s="406" t="s">
        <v>3</v>
      </c>
      <c r="B403" s="406"/>
      <c r="C403" s="406" t="s">
        <v>479</v>
      </c>
      <c r="D403" s="406"/>
      <c r="E403" s="402" t="s">
        <v>480</v>
      </c>
      <c r="F403" s="402"/>
      <c r="G403" s="402" t="s">
        <v>481</v>
      </c>
      <c r="H403" s="402"/>
      <c r="I403" s="406" t="s">
        <v>482</v>
      </c>
      <c r="J403" s="406"/>
      <c r="K403" s="212"/>
    </row>
    <row r="404" spans="1:11" ht="15">
      <c r="A404" s="413" t="s">
        <v>483</v>
      </c>
      <c r="B404" s="413"/>
      <c r="C404" s="406"/>
      <c r="D404" s="406"/>
      <c r="E404" s="413"/>
      <c r="F404" s="413"/>
      <c r="G404" s="413"/>
      <c r="H404" s="413"/>
      <c r="I404" s="413"/>
      <c r="J404" s="413"/>
      <c r="K404" s="212"/>
    </row>
    <row r="405" spans="1:11" ht="12.75" customHeight="1">
      <c r="A405" s="478" t="s">
        <v>484</v>
      </c>
      <c r="B405" s="478"/>
      <c r="C405" s="406"/>
      <c r="D405" s="406"/>
      <c r="E405" s="413"/>
      <c r="F405" s="413"/>
      <c r="G405" s="413"/>
      <c r="H405" s="413"/>
      <c r="I405" s="413"/>
      <c r="J405" s="413"/>
      <c r="K405" s="212"/>
    </row>
    <row r="406" spans="1:11" ht="15">
      <c r="A406" s="413" t="s">
        <v>485</v>
      </c>
      <c r="B406" s="413"/>
      <c r="C406" s="406"/>
      <c r="D406" s="406"/>
      <c r="E406" s="413"/>
      <c r="F406" s="413"/>
      <c r="G406" s="413"/>
      <c r="H406" s="413"/>
      <c r="I406" s="413"/>
      <c r="J406" s="413"/>
      <c r="K406" s="212"/>
    </row>
    <row r="407" spans="1:11" ht="15">
      <c r="A407" s="214"/>
      <c r="B407" s="215"/>
      <c r="C407" s="236"/>
      <c r="D407" s="236"/>
      <c r="E407" s="215"/>
      <c r="F407" s="215"/>
      <c r="G407" s="215"/>
      <c r="H407" s="315"/>
      <c r="I407" s="215"/>
      <c r="J407" s="215"/>
      <c r="K407" s="212"/>
    </row>
    <row r="408" spans="1:11" ht="15">
      <c r="A408" s="214"/>
      <c r="B408" s="496" t="s">
        <v>700</v>
      </c>
      <c r="C408" s="496"/>
      <c r="D408" s="496"/>
      <c r="E408" s="496"/>
      <c r="F408" s="496"/>
      <c r="G408" s="496"/>
      <c r="H408" s="496"/>
      <c r="I408" s="496"/>
      <c r="J408" s="496"/>
      <c r="K408" s="212"/>
    </row>
    <row r="409" spans="1:11" ht="15">
      <c r="A409" s="216"/>
      <c r="B409" s="496" t="s">
        <v>557</v>
      </c>
      <c r="C409" s="496"/>
      <c r="D409" s="496"/>
      <c r="E409" s="496"/>
      <c r="F409" s="496"/>
      <c r="G409" s="496"/>
      <c r="H409" s="315"/>
      <c r="I409" s="215"/>
      <c r="J409" s="215"/>
      <c r="K409" s="212"/>
    </row>
    <row r="410" spans="1:11" ht="15">
      <c r="A410" s="497" t="s">
        <v>486</v>
      </c>
      <c r="B410" s="497"/>
      <c r="C410" s="497"/>
      <c r="D410" s="497"/>
      <c r="E410" s="497"/>
      <c r="F410" s="497"/>
      <c r="G410" s="497"/>
      <c r="H410" s="497"/>
      <c r="I410" s="497"/>
      <c r="J410" s="497"/>
      <c r="K410" s="212"/>
    </row>
    <row r="411" spans="1:11" ht="15">
      <c r="A411" s="298" t="s">
        <v>279</v>
      </c>
      <c r="B411" s="407" t="s">
        <v>487</v>
      </c>
      <c r="C411" s="407"/>
      <c r="D411" s="407"/>
      <c r="E411" s="407"/>
      <c r="F411" s="407" t="s">
        <v>46</v>
      </c>
      <c r="G411" s="407"/>
      <c r="H411" s="407" t="s">
        <v>438</v>
      </c>
      <c r="I411" s="407"/>
      <c r="J411" s="407"/>
      <c r="K411" s="212"/>
    </row>
    <row r="412" spans="1:11" ht="15">
      <c r="A412" s="302">
        <v>1</v>
      </c>
      <c r="B412" s="427" t="s">
        <v>488</v>
      </c>
      <c r="C412" s="427"/>
      <c r="D412" s="427"/>
      <c r="E412" s="427"/>
      <c r="F412" s="403"/>
      <c r="G412" s="403"/>
      <c r="H412" s="403"/>
      <c r="I412" s="403"/>
      <c r="J412" s="403"/>
      <c r="K412" s="212"/>
    </row>
    <row r="413" spans="1:11" ht="15">
      <c r="A413" s="302">
        <v>2</v>
      </c>
      <c r="B413" s="427" t="s">
        <v>489</v>
      </c>
      <c r="C413" s="427"/>
      <c r="D413" s="427"/>
      <c r="E413" s="427"/>
      <c r="F413" s="403"/>
      <c r="G413" s="403"/>
      <c r="H413" s="403"/>
      <c r="I413" s="403"/>
      <c r="J413" s="403"/>
      <c r="K413" s="212"/>
    </row>
    <row r="414" spans="1:11" ht="15">
      <c r="A414" s="302">
        <v>3</v>
      </c>
      <c r="B414" s="427" t="s">
        <v>490</v>
      </c>
      <c r="C414" s="427"/>
      <c r="D414" s="427"/>
      <c r="E414" s="427"/>
      <c r="F414" s="403"/>
      <c r="G414" s="403"/>
      <c r="H414" s="403"/>
      <c r="I414" s="403"/>
      <c r="J414" s="403"/>
      <c r="K414" s="212"/>
    </row>
    <row r="415" spans="1:11" ht="15">
      <c r="A415" s="302">
        <v>4</v>
      </c>
      <c r="B415" s="492" t="s">
        <v>397</v>
      </c>
      <c r="C415" s="492"/>
      <c r="D415" s="492"/>
      <c r="E415" s="492"/>
      <c r="F415" s="403">
        <f>SUM(F412:G414)</f>
        <v>0</v>
      </c>
      <c r="G415" s="403"/>
      <c r="H415" s="403">
        <f>SUM(H412:J414)</f>
        <v>0</v>
      </c>
      <c r="I415" s="403"/>
      <c r="J415" s="403"/>
      <c r="K415" s="212"/>
    </row>
    <row r="416" spans="1:11" ht="12.75" customHeight="1">
      <c r="A416" s="214"/>
      <c r="B416" s="498" t="s">
        <v>491</v>
      </c>
      <c r="C416" s="498"/>
      <c r="D416" s="498"/>
      <c r="E416" s="498"/>
      <c r="F416" s="498"/>
      <c r="G416" s="498"/>
      <c r="H416" s="498"/>
      <c r="I416" s="498"/>
      <c r="J416" s="498"/>
      <c r="K416" s="212"/>
    </row>
    <row r="417" spans="1:11" ht="15">
      <c r="A417" s="214"/>
      <c r="B417" s="281"/>
      <c r="C417" s="281"/>
      <c r="D417" s="281"/>
      <c r="E417" s="281"/>
      <c r="F417" s="281"/>
      <c r="G417" s="281"/>
      <c r="H417" s="339"/>
      <c r="I417" s="281"/>
      <c r="J417" s="281"/>
      <c r="K417" s="212"/>
    </row>
    <row r="418" spans="1:11" ht="15">
      <c r="A418" s="214"/>
      <c r="B418" s="281"/>
      <c r="C418" s="281"/>
      <c r="D418" s="281"/>
      <c r="E418" s="281"/>
      <c r="F418" s="281"/>
      <c r="G418" s="281"/>
      <c r="H418" s="339"/>
      <c r="I418" s="281"/>
      <c r="J418" s="281"/>
      <c r="K418" s="212"/>
    </row>
    <row r="419" spans="1:11" ht="15">
      <c r="A419" s="214"/>
      <c r="B419" s="281"/>
      <c r="C419" s="281"/>
      <c r="D419" s="281"/>
      <c r="E419" s="281"/>
      <c r="F419" s="281"/>
      <c r="G419" s="281"/>
      <c r="H419" s="339"/>
      <c r="I419" s="281"/>
      <c r="J419" s="281"/>
      <c r="K419" s="212"/>
    </row>
    <row r="420" spans="1:11" ht="15">
      <c r="A420" s="216"/>
      <c r="B420" s="497" t="s">
        <v>558</v>
      </c>
      <c r="C420" s="497"/>
      <c r="D420" s="497"/>
      <c r="E420" s="497"/>
      <c r="F420" s="497"/>
      <c r="G420" s="497"/>
      <c r="H420" s="315"/>
      <c r="I420" s="215"/>
      <c r="J420" s="215"/>
      <c r="K420" s="212"/>
    </row>
    <row r="421" spans="1:11" ht="12.75" customHeight="1">
      <c r="A421" s="280" t="s">
        <v>279</v>
      </c>
      <c r="B421" s="476" t="s">
        <v>492</v>
      </c>
      <c r="C421" s="476"/>
      <c r="D421" s="476" t="s">
        <v>493</v>
      </c>
      <c r="E421" s="476"/>
      <c r="F421" s="476" t="s">
        <v>494</v>
      </c>
      <c r="G421" s="476"/>
      <c r="H421" s="415" t="s">
        <v>482</v>
      </c>
      <c r="I421" s="415"/>
      <c r="J421" s="281"/>
      <c r="K421" s="212"/>
    </row>
    <row r="422" spans="1:11" ht="15">
      <c r="A422" s="218">
        <v>1</v>
      </c>
      <c r="B422" s="413"/>
      <c r="C422" s="413"/>
      <c r="D422" s="441"/>
      <c r="E422" s="441"/>
      <c r="F422" s="476"/>
      <c r="G422" s="476"/>
      <c r="H422" s="441"/>
      <c r="I422" s="441"/>
      <c r="J422" s="215"/>
      <c r="K422" s="212"/>
    </row>
    <row r="423" spans="1:11" ht="15">
      <c r="A423" s="218">
        <v>2</v>
      </c>
      <c r="B423" s="413"/>
      <c r="C423" s="413"/>
      <c r="D423" s="441"/>
      <c r="E423" s="441"/>
      <c r="F423" s="441"/>
      <c r="G423" s="441"/>
      <c r="H423" s="441"/>
      <c r="I423" s="441"/>
      <c r="J423" s="215"/>
      <c r="K423" s="212"/>
    </row>
    <row r="424" spans="1:11" ht="15">
      <c r="A424" s="216"/>
      <c r="B424" s="215"/>
      <c r="C424" s="215"/>
      <c r="D424" s="215"/>
      <c r="E424" s="215"/>
      <c r="F424" s="215"/>
      <c r="G424" s="215"/>
      <c r="H424" s="315"/>
      <c r="I424" s="215"/>
      <c r="J424" s="215"/>
      <c r="K424" s="212"/>
    </row>
    <row r="425" spans="1:11" ht="15">
      <c r="A425" s="507" t="s">
        <v>559</v>
      </c>
      <c r="B425" s="507"/>
      <c r="C425" s="507"/>
      <c r="D425" s="507"/>
      <c r="E425" s="507"/>
      <c r="F425" s="507"/>
      <c r="G425" s="507"/>
      <c r="H425" s="507"/>
      <c r="I425" s="507"/>
      <c r="J425" s="507"/>
      <c r="K425" s="212"/>
    </row>
    <row r="426" spans="1:11" ht="12.75" customHeight="1">
      <c r="A426" s="419" t="s">
        <v>495</v>
      </c>
      <c r="B426" s="419"/>
      <c r="C426" s="419"/>
      <c r="D426" s="419"/>
      <c r="E426" s="419"/>
      <c r="F426" s="419"/>
      <c r="G426" s="419"/>
      <c r="H426" s="419"/>
      <c r="I426" s="419"/>
      <c r="J426" s="419"/>
      <c r="K426" s="212"/>
    </row>
    <row r="427" spans="1:11" ht="15">
      <c r="A427" s="419"/>
      <c r="B427" s="419"/>
      <c r="C427" s="419"/>
      <c r="D427" s="419"/>
      <c r="E427" s="419"/>
      <c r="F427" s="419"/>
      <c r="G427" s="419"/>
      <c r="H427" s="419"/>
      <c r="I427" s="419"/>
      <c r="J427" s="419"/>
      <c r="K427" s="212"/>
    </row>
    <row r="428" spans="1:11" ht="15">
      <c r="A428" s="505"/>
      <c r="B428" s="505"/>
      <c r="C428" s="505"/>
      <c r="D428" s="505"/>
      <c r="E428" s="505"/>
      <c r="F428" s="505"/>
      <c r="G428" s="505"/>
      <c r="H428" s="505"/>
      <c r="I428" s="505"/>
      <c r="J428" s="505"/>
      <c r="K428" s="212"/>
    </row>
    <row r="429" spans="1:11" ht="15">
      <c r="A429" s="493"/>
      <c r="B429" s="493"/>
      <c r="C429" s="493"/>
      <c r="D429" s="493"/>
      <c r="E429" s="493"/>
      <c r="F429" s="493"/>
      <c r="G429" s="493"/>
      <c r="H429" s="493"/>
      <c r="I429" s="493"/>
      <c r="J429" s="493"/>
      <c r="K429" s="212"/>
    </row>
    <row r="430" spans="1:11" ht="15">
      <c r="A430" s="493"/>
      <c r="B430" s="493"/>
      <c r="C430" s="493"/>
      <c r="D430" s="493"/>
      <c r="E430" s="493"/>
      <c r="F430" s="493"/>
      <c r="G430" s="493"/>
      <c r="H430" s="493"/>
      <c r="I430" s="493"/>
      <c r="J430" s="493"/>
      <c r="K430" s="212"/>
    </row>
    <row r="431" spans="1:11" ht="15">
      <c r="A431" s="216"/>
      <c r="B431" s="215"/>
      <c r="C431" s="215"/>
      <c r="D431" s="215"/>
      <c r="E431" s="215"/>
      <c r="F431" s="215"/>
      <c r="G431" s="215"/>
      <c r="H431" s="315"/>
      <c r="I431" s="215"/>
      <c r="J431" s="215"/>
      <c r="K431" s="212"/>
    </row>
    <row r="432" spans="1:11" ht="15">
      <c r="A432" s="507" t="s">
        <v>560</v>
      </c>
      <c r="B432" s="507"/>
      <c r="C432" s="507"/>
      <c r="D432" s="507"/>
      <c r="E432" s="507"/>
      <c r="F432" s="507"/>
      <c r="G432" s="507"/>
      <c r="H432" s="507"/>
      <c r="I432" s="507"/>
      <c r="J432" s="507"/>
      <c r="K432" s="212"/>
    </row>
    <row r="433" spans="1:11" ht="12.75" customHeight="1">
      <c r="A433" s="419" t="s">
        <v>496</v>
      </c>
      <c r="B433" s="419"/>
      <c r="C433" s="419"/>
      <c r="D433" s="419"/>
      <c r="E433" s="419"/>
      <c r="F433" s="419"/>
      <c r="G433" s="419"/>
      <c r="H433" s="419"/>
      <c r="I433" s="419"/>
      <c r="J433" s="419"/>
      <c r="K433" s="212"/>
    </row>
    <row r="434" spans="1:11" ht="15">
      <c r="A434" s="419"/>
      <c r="B434" s="419"/>
      <c r="C434" s="419"/>
      <c r="D434" s="419"/>
      <c r="E434" s="419"/>
      <c r="F434" s="419"/>
      <c r="G434" s="419"/>
      <c r="H434" s="419"/>
      <c r="I434" s="419"/>
      <c r="J434" s="419"/>
      <c r="K434" s="212"/>
    </row>
    <row r="435" spans="1:11" ht="15">
      <c r="A435" s="505"/>
      <c r="B435" s="505"/>
      <c r="C435" s="505"/>
      <c r="D435" s="505"/>
      <c r="E435" s="505"/>
      <c r="F435" s="505"/>
      <c r="G435" s="505"/>
      <c r="H435" s="505"/>
      <c r="I435" s="505"/>
      <c r="J435" s="505"/>
      <c r="K435" s="212"/>
    </row>
    <row r="436" spans="1:11" ht="15">
      <c r="A436" s="493"/>
      <c r="B436" s="493"/>
      <c r="C436" s="493"/>
      <c r="D436" s="493"/>
      <c r="E436" s="493"/>
      <c r="F436" s="493"/>
      <c r="G436" s="493"/>
      <c r="H436" s="493"/>
      <c r="I436" s="493"/>
      <c r="J436" s="493"/>
      <c r="K436" s="212"/>
    </row>
    <row r="437" spans="1:11" ht="15">
      <c r="A437" s="493"/>
      <c r="B437" s="493"/>
      <c r="C437" s="493"/>
      <c r="D437" s="493"/>
      <c r="E437" s="493"/>
      <c r="F437" s="493"/>
      <c r="G437" s="493"/>
      <c r="H437" s="493"/>
      <c r="I437" s="493"/>
      <c r="J437" s="493"/>
      <c r="K437" s="212"/>
    </row>
    <row r="438" spans="1:11" ht="15">
      <c r="A438" s="493"/>
      <c r="B438" s="493"/>
      <c r="C438" s="493"/>
      <c r="D438" s="493"/>
      <c r="E438" s="493"/>
      <c r="F438" s="493"/>
      <c r="G438" s="493"/>
      <c r="H438" s="493"/>
      <c r="I438" s="493"/>
      <c r="J438" s="493"/>
      <c r="K438" s="212"/>
    </row>
    <row r="439" spans="1:11" ht="15">
      <c r="A439" s="214"/>
      <c r="B439" s="215"/>
      <c r="C439" s="215"/>
      <c r="D439" s="215"/>
      <c r="E439" s="215"/>
      <c r="F439" s="215"/>
      <c r="G439" s="215"/>
      <c r="H439" s="315"/>
      <c r="I439" s="215"/>
      <c r="J439" s="215"/>
      <c r="K439" s="212"/>
    </row>
    <row r="440" spans="1:11" ht="15">
      <c r="A440" s="506" t="s">
        <v>561</v>
      </c>
      <c r="B440" s="506"/>
      <c r="C440" s="506"/>
      <c r="D440" s="506"/>
      <c r="E440" s="506"/>
      <c r="F440" s="506"/>
      <c r="G440" s="506"/>
      <c r="H440" s="506"/>
      <c r="I440" s="506"/>
      <c r="J440" s="506"/>
      <c r="K440" s="212"/>
    </row>
    <row r="441" spans="1:11" ht="12.75" customHeight="1">
      <c r="A441" s="499" t="s">
        <v>279</v>
      </c>
      <c r="B441" s="500" t="s">
        <v>3</v>
      </c>
      <c r="C441" s="501" t="s">
        <v>281</v>
      </c>
      <c r="D441" s="403" t="s">
        <v>497</v>
      </c>
      <c r="E441" s="403"/>
      <c r="F441" s="403"/>
      <c r="G441" s="403"/>
      <c r="H441" s="403"/>
      <c r="I441" s="403"/>
      <c r="J441" s="403"/>
      <c r="K441" s="212"/>
    </row>
    <row r="442" spans="1:11" ht="48">
      <c r="A442" s="499"/>
      <c r="B442" s="500"/>
      <c r="C442" s="501"/>
      <c r="D442" s="303" t="s">
        <v>498</v>
      </c>
      <c r="E442" s="303" t="s">
        <v>499</v>
      </c>
      <c r="F442" s="303" t="s">
        <v>500</v>
      </c>
      <c r="G442" s="303" t="s">
        <v>501</v>
      </c>
      <c r="H442" s="340" t="s">
        <v>502</v>
      </c>
      <c r="I442" s="303" t="s">
        <v>503</v>
      </c>
      <c r="J442" s="303" t="s">
        <v>504</v>
      </c>
      <c r="K442" s="212"/>
    </row>
    <row r="443" spans="1:11" ht="15">
      <c r="A443" s="304">
        <v>1</v>
      </c>
      <c r="B443" s="305" t="s">
        <v>505</v>
      </c>
      <c r="C443" s="245"/>
      <c r="D443" s="245"/>
      <c r="E443" s="245"/>
      <c r="F443" s="245"/>
      <c r="G443" s="245"/>
      <c r="H443" s="325"/>
      <c r="I443" s="245"/>
      <c r="J443" s="245"/>
      <c r="K443" s="212"/>
    </row>
    <row r="444" spans="1:11" ht="15">
      <c r="A444" s="306">
        <v>1.1000000000000001</v>
      </c>
      <c r="B444" s="307" t="s">
        <v>338</v>
      </c>
      <c r="C444" s="245"/>
      <c r="D444" s="245"/>
      <c r="E444" s="245"/>
      <c r="F444" s="245"/>
      <c r="G444" s="245"/>
      <c r="H444" s="325"/>
      <c r="I444" s="245"/>
      <c r="J444" s="245"/>
      <c r="K444" s="212"/>
    </row>
    <row r="445" spans="1:11" ht="15">
      <c r="A445" s="306">
        <v>1.2</v>
      </c>
      <c r="B445" s="307" t="s">
        <v>339</v>
      </c>
      <c r="C445" s="245"/>
      <c r="D445" s="245"/>
      <c r="E445" s="245"/>
      <c r="F445" s="245"/>
      <c r="G445" s="245"/>
      <c r="H445" s="325"/>
      <c r="I445" s="245"/>
      <c r="J445" s="245"/>
      <c r="K445" s="212"/>
    </row>
    <row r="446" spans="1:11" ht="24">
      <c r="A446" s="306" t="s">
        <v>12</v>
      </c>
      <c r="B446" s="308" t="s">
        <v>506</v>
      </c>
      <c r="C446" s="245"/>
      <c r="D446" s="245"/>
      <c r="E446" s="245"/>
      <c r="F446" s="245"/>
      <c r="G446" s="245"/>
      <c r="H446" s="325"/>
      <c r="I446" s="245"/>
      <c r="J446" s="245"/>
      <c r="K446" s="212"/>
    </row>
    <row r="447" spans="1:11" ht="15">
      <c r="A447" s="306" t="s">
        <v>14</v>
      </c>
      <c r="B447" s="307" t="s">
        <v>507</v>
      </c>
      <c r="C447" s="245"/>
      <c r="D447" s="245"/>
      <c r="E447" s="245"/>
      <c r="F447" s="245"/>
      <c r="G447" s="245"/>
      <c r="H447" s="325"/>
      <c r="I447" s="245"/>
      <c r="J447" s="245"/>
      <c r="K447" s="212"/>
    </row>
    <row r="448" spans="1:11" ht="15">
      <c r="A448" s="306">
        <v>1.3</v>
      </c>
      <c r="B448" s="308" t="s">
        <v>508</v>
      </c>
      <c r="C448" s="245"/>
      <c r="D448" s="245"/>
      <c r="E448" s="245"/>
      <c r="F448" s="245"/>
      <c r="G448" s="245"/>
      <c r="H448" s="325"/>
      <c r="I448" s="245"/>
      <c r="J448" s="245"/>
      <c r="K448" s="212"/>
    </row>
    <row r="449" spans="1:11" ht="15">
      <c r="A449" s="306">
        <v>1.4</v>
      </c>
      <c r="B449" s="307" t="s">
        <v>341</v>
      </c>
      <c r="C449" s="245"/>
      <c r="D449" s="245"/>
      <c r="E449" s="245"/>
      <c r="F449" s="245"/>
      <c r="G449" s="245"/>
      <c r="H449" s="325"/>
      <c r="I449" s="245"/>
      <c r="J449" s="245"/>
      <c r="K449" s="212"/>
    </row>
    <row r="450" spans="1:11" ht="15">
      <c r="A450" s="306">
        <v>1.5</v>
      </c>
      <c r="B450" s="307" t="s">
        <v>342</v>
      </c>
      <c r="C450" s="245"/>
      <c r="D450" s="245"/>
      <c r="E450" s="245"/>
      <c r="F450" s="245"/>
      <c r="G450" s="245"/>
      <c r="H450" s="325"/>
      <c r="I450" s="245"/>
      <c r="J450" s="245"/>
      <c r="K450" s="212"/>
    </row>
    <row r="451" spans="1:11" ht="15">
      <c r="A451" s="306">
        <v>1.6</v>
      </c>
      <c r="B451" s="308" t="s">
        <v>509</v>
      </c>
      <c r="C451" s="245"/>
      <c r="D451" s="245"/>
      <c r="E451" s="245"/>
      <c r="F451" s="245"/>
      <c r="G451" s="245"/>
      <c r="H451" s="325"/>
      <c r="I451" s="245"/>
      <c r="J451" s="245"/>
      <c r="K451" s="212"/>
    </row>
    <row r="452" spans="1:11" ht="15">
      <c r="A452" s="306">
        <v>1.7</v>
      </c>
      <c r="B452" s="307" t="s">
        <v>510</v>
      </c>
      <c r="C452" s="245"/>
      <c r="D452" s="245"/>
      <c r="E452" s="245"/>
      <c r="F452" s="245"/>
      <c r="G452" s="245"/>
      <c r="H452" s="325"/>
      <c r="I452" s="245"/>
      <c r="J452" s="245"/>
      <c r="K452" s="212"/>
    </row>
    <row r="453" spans="1:11" ht="15">
      <c r="A453" s="306">
        <v>1.8</v>
      </c>
      <c r="B453" s="307" t="s">
        <v>511</v>
      </c>
      <c r="C453" s="245"/>
      <c r="D453" s="245"/>
      <c r="E453" s="245"/>
      <c r="F453" s="245"/>
      <c r="G453" s="245"/>
      <c r="H453" s="325"/>
      <c r="I453" s="245"/>
      <c r="J453" s="245"/>
      <c r="K453" s="212"/>
    </row>
    <row r="454" spans="1:11" ht="15">
      <c r="A454" s="306">
        <v>1.9</v>
      </c>
      <c r="B454" s="307" t="s">
        <v>512</v>
      </c>
      <c r="C454" s="245"/>
      <c r="D454" s="245"/>
      <c r="E454" s="245"/>
      <c r="F454" s="245"/>
      <c r="G454" s="245"/>
      <c r="H454" s="325"/>
      <c r="I454" s="245"/>
      <c r="J454" s="245"/>
      <c r="K454" s="212"/>
    </row>
    <row r="455" spans="1:11" ht="15">
      <c r="A455" s="306" t="s">
        <v>513</v>
      </c>
      <c r="B455" s="305" t="s">
        <v>514</v>
      </c>
      <c r="C455" s="245">
        <f t="shared" ref="C455:J455" si="16">SUM(C444:C454)</f>
        <v>0</v>
      </c>
      <c r="D455" s="245">
        <f t="shared" si="16"/>
        <v>0</v>
      </c>
      <c r="E455" s="245">
        <f t="shared" si="16"/>
        <v>0</v>
      </c>
      <c r="F455" s="245">
        <f t="shared" si="16"/>
        <v>0</v>
      </c>
      <c r="G455" s="245">
        <f t="shared" si="16"/>
        <v>0</v>
      </c>
      <c r="H455" s="325">
        <f t="shared" si="16"/>
        <v>0</v>
      </c>
      <c r="I455" s="245">
        <f t="shared" si="16"/>
        <v>0</v>
      </c>
      <c r="J455" s="245">
        <f t="shared" si="16"/>
        <v>0</v>
      </c>
      <c r="K455" s="212"/>
    </row>
    <row r="456" spans="1:11" ht="15">
      <c r="A456" s="304">
        <v>2</v>
      </c>
      <c r="B456" s="305" t="s">
        <v>15</v>
      </c>
      <c r="C456" s="245"/>
      <c r="D456" s="245"/>
      <c r="E456" s="245"/>
      <c r="F456" s="245"/>
      <c r="G456" s="245"/>
      <c r="H456" s="325"/>
      <c r="I456" s="245"/>
      <c r="J456" s="245"/>
      <c r="K456" s="212"/>
    </row>
    <row r="457" spans="1:11" ht="15">
      <c r="A457" s="306">
        <v>2.1</v>
      </c>
      <c r="B457" s="307" t="s">
        <v>370</v>
      </c>
      <c r="C457" s="245"/>
      <c r="D457" s="245"/>
      <c r="E457" s="245"/>
      <c r="F457" s="245"/>
      <c r="G457" s="245"/>
      <c r="H457" s="325"/>
      <c r="I457" s="245"/>
      <c r="J457" s="245"/>
      <c r="K457" s="212"/>
    </row>
    <row r="458" spans="1:11" ht="24">
      <c r="A458" s="306">
        <v>2.2000000000000002</v>
      </c>
      <c r="B458" s="308" t="s">
        <v>515</v>
      </c>
      <c r="C458" s="245"/>
      <c r="D458" s="245"/>
      <c r="E458" s="245"/>
      <c r="F458" s="245"/>
      <c r="G458" s="245"/>
      <c r="H458" s="325"/>
      <c r="I458" s="245"/>
      <c r="J458" s="245"/>
      <c r="K458" s="212"/>
    </row>
    <row r="459" spans="1:11" ht="15">
      <c r="A459" s="306" t="s">
        <v>74</v>
      </c>
      <c r="B459" s="308" t="s">
        <v>516</v>
      </c>
      <c r="C459" s="245"/>
      <c r="D459" s="245"/>
      <c r="E459" s="245"/>
      <c r="F459" s="245"/>
      <c r="G459" s="245"/>
      <c r="H459" s="325"/>
      <c r="I459" s="245"/>
      <c r="J459" s="245"/>
      <c r="K459" s="212"/>
    </row>
    <row r="460" spans="1:11" ht="15">
      <c r="A460" s="306" t="s">
        <v>75</v>
      </c>
      <c r="B460" s="307" t="s">
        <v>517</v>
      </c>
      <c r="C460" s="245"/>
      <c r="D460" s="245"/>
      <c r="E460" s="245"/>
      <c r="F460" s="245"/>
      <c r="G460" s="245"/>
      <c r="H460" s="325"/>
      <c r="I460" s="245"/>
      <c r="J460" s="245"/>
      <c r="K460" s="212"/>
    </row>
    <row r="461" spans="1:11" ht="15">
      <c r="A461" s="306">
        <v>2.2999999999999998</v>
      </c>
      <c r="B461" s="307" t="s">
        <v>372</v>
      </c>
      <c r="C461" s="245"/>
      <c r="D461" s="245"/>
      <c r="E461" s="245"/>
      <c r="F461" s="245"/>
      <c r="G461" s="245"/>
      <c r="H461" s="325"/>
      <c r="I461" s="245"/>
      <c r="J461" s="245"/>
      <c r="K461" s="212"/>
    </row>
    <row r="462" spans="1:11" ht="15">
      <c r="A462" s="306">
        <v>2.4</v>
      </c>
      <c r="B462" s="307" t="s">
        <v>373</v>
      </c>
      <c r="C462" s="245"/>
      <c r="D462" s="245"/>
      <c r="E462" s="245"/>
      <c r="F462" s="245"/>
      <c r="G462" s="245"/>
      <c r="H462" s="325"/>
      <c r="I462" s="245"/>
      <c r="J462" s="245"/>
      <c r="K462" s="212"/>
    </row>
    <row r="463" spans="1:11" ht="15">
      <c r="A463" s="306">
        <v>2.5</v>
      </c>
      <c r="B463" s="307" t="s">
        <v>374</v>
      </c>
      <c r="C463" s="245"/>
      <c r="D463" s="245"/>
      <c r="E463" s="245"/>
      <c r="F463" s="245"/>
      <c r="G463" s="245"/>
      <c r="H463" s="325"/>
      <c r="I463" s="245"/>
      <c r="J463" s="245"/>
      <c r="K463" s="212"/>
    </row>
    <row r="464" spans="1:11" ht="15">
      <c r="A464" s="306">
        <v>2.6</v>
      </c>
      <c r="B464" s="307" t="s">
        <v>375</v>
      </c>
      <c r="C464" s="245"/>
      <c r="D464" s="245"/>
      <c r="E464" s="245"/>
      <c r="F464" s="245"/>
      <c r="G464" s="245"/>
      <c r="H464" s="325"/>
      <c r="I464" s="245"/>
      <c r="J464" s="245"/>
      <c r="K464" s="212"/>
    </row>
    <row r="465" spans="1:11" ht="15">
      <c r="A465" s="306">
        <v>2.7</v>
      </c>
      <c r="B465" s="307" t="s">
        <v>511</v>
      </c>
      <c r="C465" s="245"/>
      <c r="D465" s="245"/>
      <c r="E465" s="245"/>
      <c r="F465" s="245"/>
      <c r="G465" s="245"/>
      <c r="H465" s="325"/>
      <c r="I465" s="245"/>
      <c r="J465" s="245"/>
      <c r="K465" s="212"/>
    </row>
    <row r="466" spans="1:11" ht="36">
      <c r="A466" s="306" t="s">
        <v>518</v>
      </c>
      <c r="B466" s="308" t="s">
        <v>519</v>
      </c>
      <c r="C466" s="245"/>
      <c r="D466" s="245"/>
      <c r="E466" s="245"/>
      <c r="F466" s="245"/>
      <c r="G466" s="245"/>
      <c r="H466" s="325"/>
      <c r="I466" s="245"/>
      <c r="J466" s="245"/>
      <c r="K466" s="212"/>
    </row>
    <row r="467" spans="1:11" ht="15">
      <c r="A467" s="304">
        <v>2.8</v>
      </c>
      <c r="B467" s="309" t="s">
        <v>520</v>
      </c>
      <c r="C467" s="245">
        <f t="shared" ref="C467:J467" si="17">SUM(C457:C466)</f>
        <v>0</v>
      </c>
      <c r="D467" s="245">
        <f t="shared" si="17"/>
        <v>0</v>
      </c>
      <c r="E467" s="245">
        <f t="shared" si="17"/>
        <v>0</v>
      </c>
      <c r="F467" s="245">
        <f t="shared" si="17"/>
        <v>0</v>
      </c>
      <c r="G467" s="245">
        <f t="shared" si="17"/>
        <v>0</v>
      </c>
      <c r="H467" s="325">
        <f t="shared" si="17"/>
        <v>0</v>
      </c>
      <c r="I467" s="245">
        <f t="shared" si="17"/>
        <v>0</v>
      </c>
      <c r="J467" s="245">
        <f t="shared" si="17"/>
        <v>0</v>
      </c>
      <c r="K467" s="212"/>
    </row>
    <row r="468" spans="1:11" ht="15">
      <c r="A468" s="306">
        <v>3</v>
      </c>
      <c r="B468" s="308" t="s">
        <v>521</v>
      </c>
      <c r="C468" s="245"/>
      <c r="D468" s="245"/>
      <c r="E468" s="245"/>
      <c r="F468" s="245"/>
      <c r="G468" s="245"/>
      <c r="H468" s="325"/>
      <c r="I468" s="245"/>
      <c r="J468" s="245"/>
      <c r="K468" s="212"/>
    </row>
    <row r="469" spans="1:11" ht="15">
      <c r="A469" s="306">
        <v>3.1</v>
      </c>
      <c r="B469" s="307" t="s">
        <v>522</v>
      </c>
      <c r="C469" s="245"/>
      <c r="D469" s="245"/>
      <c r="E469" s="245"/>
      <c r="F469" s="245"/>
      <c r="G469" s="245"/>
      <c r="H469" s="325"/>
      <c r="I469" s="245"/>
      <c r="J469" s="245"/>
      <c r="K469" s="212"/>
    </row>
    <row r="470" spans="1:11" ht="15">
      <c r="A470" s="306">
        <v>3.2</v>
      </c>
      <c r="B470" s="307" t="s">
        <v>523</v>
      </c>
      <c r="C470" s="245"/>
      <c r="D470" s="245"/>
      <c r="E470" s="245"/>
      <c r="F470" s="245"/>
      <c r="G470" s="245"/>
      <c r="H470" s="325"/>
      <c r="I470" s="245"/>
      <c r="J470" s="245"/>
      <c r="K470" s="212"/>
    </row>
    <row r="471" spans="1:11" ht="15">
      <c r="A471" s="304">
        <v>4</v>
      </c>
      <c r="B471" s="305" t="s">
        <v>524</v>
      </c>
      <c r="C471" s="245">
        <f t="shared" ref="C471:J471" si="18">+C455+C467</f>
        <v>0</v>
      </c>
      <c r="D471" s="245">
        <f t="shared" si="18"/>
        <v>0</v>
      </c>
      <c r="E471" s="245">
        <f t="shared" si="18"/>
        <v>0</v>
      </c>
      <c r="F471" s="245">
        <f t="shared" si="18"/>
        <v>0</v>
      </c>
      <c r="G471" s="245">
        <f t="shared" si="18"/>
        <v>0</v>
      </c>
      <c r="H471" s="325">
        <f t="shared" si="18"/>
        <v>0</v>
      </c>
      <c r="I471" s="245">
        <f t="shared" si="18"/>
        <v>0</v>
      </c>
      <c r="J471" s="245">
        <f t="shared" si="18"/>
        <v>0</v>
      </c>
      <c r="K471" s="212"/>
    </row>
    <row r="472" spans="1:11" ht="15">
      <c r="A472" s="502" t="s">
        <v>525</v>
      </c>
      <c r="B472" s="502"/>
      <c r="C472" s="215"/>
      <c r="D472" s="215"/>
      <c r="E472" s="215"/>
      <c r="F472" s="215"/>
      <c r="G472" s="215"/>
      <c r="H472" s="315"/>
      <c r="I472" s="215"/>
      <c r="J472" s="215"/>
      <c r="K472" s="212"/>
    </row>
    <row r="473" spans="1:11" ht="15">
      <c r="A473" s="223"/>
      <c r="B473" s="212"/>
      <c r="C473" s="212"/>
      <c r="D473" s="212"/>
      <c r="E473" s="212"/>
      <c r="F473" s="212"/>
      <c r="G473" s="212"/>
      <c r="H473" s="341"/>
      <c r="I473" s="212"/>
      <c r="J473" s="212"/>
      <c r="K473" s="212"/>
    </row>
    <row r="474" spans="1:11" ht="15">
      <c r="A474" s="223"/>
      <c r="B474" s="212"/>
      <c r="C474" s="212"/>
      <c r="D474" s="212"/>
      <c r="E474" s="212"/>
      <c r="F474" s="212"/>
      <c r="G474" s="212"/>
      <c r="H474" s="341"/>
      <c r="I474" s="212"/>
      <c r="J474" s="212"/>
      <c r="K474" s="212"/>
    </row>
  </sheetData>
  <mergeCells count="524">
    <mergeCell ref="A441:A442"/>
    <mergeCell ref="B441:B442"/>
    <mergeCell ref="C441:C442"/>
    <mergeCell ref="D441:J441"/>
    <mergeCell ref="A472:B472"/>
    <mergeCell ref="B344:D345"/>
    <mergeCell ref="A344:A345"/>
    <mergeCell ref="A433:J434"/>
    <mergeCell ref="A435:J435"/>
    <mergeCell ref="A436:J436"/>
    <mergeCell ref="A437:J437"/>
    <mergeCell ref="A438:J438"/>
    <mergeCell ref="A440:J440"/>
    <mergeCell ref="A425:J425"/>
    <mergeCell ref="A426:J427"/>
    <mergeCell ref="A428:J428"/>
    <mergeCell ref="A429:J429"/>
    <mergeCell ref="A430:J430"/>
    <mergeCell ref="A432:J432"/>
    <mergeCell ref="B422:C422"/>
    <mergeCell ref="D422:E422"/>
    <mergeCell ref="F422:G422"/>
    <mergeCell ref="H422:I422"/>
    <mergeCell ref="B423:C423"/>
    <mergeCell ref="D423:E423"/>
    <mergeCell ref="F423:G423"/>
    <mergeCell ref="H423:I423"/>
    <mergeCell ref="B415:E415"/>
    <mergeCell ref="F415:G415"/>
    <mergeCell ref="H415:J415"/>
    <mergeCell ref="B416:J416"/>
    <mergeCell ref="B420:G420"/>
    <mergeCell ref="B421:C421"/>
    <mergeCell ref="D421:E421"/>
    <mergeCell ref="F421:G421"/>
    <mergeCell ref="H421:I421"/>
    <mergeCell ref="B413:E413"/>
    <mergeCell ref="F413:G413"/>
    <mergeCell ref="H413:J413"/>
    <mergeCell ref="B414:E414"/>
    <mergeCell ref="F414:G414"/>
    <mergeCell ref="H414:J414"/>
    <mergeCell ref="B409:G409"/>
    <mergeCell ref="A410:J410"/>
    <mergeCell ref="B411:E411"/>
    <mergeCell ref="F411:G411"/>
    <mergeCell ref="H411:J411"/>
    <mergeCell ref="B412:E412"/>
    <mergeCell ref="F412:G412"/>
    <mergeCell ref="H412:J412"/>
    <mergeCell ref="A406:B406"/>
    <mergeCell ref="C406:D406"/>
    <mergeCell ref="E406:F406"/>
    <mergeCell ref="G406:H406"/>
    <mergeCell ref="I406:J406"/>
    <mergeCell ref="B408:J408"/>
    <mergeCell ref="A404:B404"/>
    <mergeCell ref="C404:D404"/>
    <mergeCell ref="E404:F404"/>
    <mergeCell ref="G404:H404"/>
    <mergeCell ref="I404:J404"/>
    <mergeCell ref="A405:B405"/>
    <mergeCell ref="C405:D405"/>
    <mergeCell ref="E405:F405"/>
    <mergeCell ref="G405:H405"/>
    <mergeCell ref="I405:J405"/>
    <mergeCell ref="A397:J397"/>
    <mergeCell ref="A398:J398"/>
    <mergeCell ref="A399:J399"/>
    <mergeCell ref="B401:H401"/>
    <mergeCell ref="A403:B403"/>
    <mergeCell ref="C403:D403"/>
    <mergeCell ref="E403:F403"/>
    <mergeCell ref="G403:H403"/>
    <mergeCell ref="I403:J403"/>
    <mergeCell ref="E391:F391"/>
    <mergeCell ref="G391:H391"/>
    <mergeCell ref="B392:C392"/>
    <mergeCell ref="A394:J394"/>
    <mergeCell ref="A395:J395"/>
    <mergeCell ref="A396:J396"/>
    <mergeCell ref="B389:D389"/>
    <mergeCell ref="E389:F389"/>
    <mergeCell ref="G389:H389"/>
    <mergeCell ref="B390:D390"/>
    <mergeCell ref="E390:F390"/>
    <mergeCell ref="G390:H390"/>
    <mergeCell ref="B388:D388"/>
    <mergeCell ref="E388:F388"/>
    <mergeCell ref="G388:H388"/>
    <mergeCell ref="A384:E384"/>
    <mergeCell ref="G384:H384"/>
    <mergeCell ref="I384:J384"/>
    <mergeCell ref="A382:E382"/>
    <mergeCell ref="G382:H382"/>
    <mergeCell ref="I382:J382"/>
    <mergeCell ref="A383:E383"/>
    <mergeCell ref="G383:H383"/>
    <mergeCell ref="I383:J383"/>
    <mergeCell ref="A379:E380"/>
    <mergeCell ref="F379:F380"/>
    <mergeCell ref="G379:J379"/>
    <mergeCell ref="G380:H380"/>
    <mergeCell ref="I380:J380"/>
    <mergeCell ref="A381:E381"/>
    <mergeCell ref="G381:H381"/>
    <mergeCell ref="I381:J381"/>
    <mergeCell ref="B375:E375"/>
    <mergeCell ref="F375:G375"/>
    <mergeCell ref="H375:J375"/>
    <mergeCell ref="B376:E376"/>
    <mergeCell ref="F376:G376"/>
    <mergeCell ref="H376:J376"/>
    <mergeCell ref="B373:E373"/>
    <mergeCell ref="F373:G373"/>
    <mergeCell ref="H373:J373"/>
    <mergeCell ref="B374:E374"/>
    <mergeCell ref="F374:G374"/>
    <mergeCell ref="H374:J374"/>
    <mergeCell ref="B371:E371"/>
    <mergeCell ref="F371:G371"/>
    <mergeCell ref="H371:J371"/>
    <mergeCell ref="B372:E372"/>
    <mergeCell ref="F372:G372"/>
    <mergeCell ref="H372:J372"/>
    <mergeCell ref="B367:D367"/>
    <mergeCell ref="B368:D368"/>
    <mergeCell ref="B365:D365"/>
    <mergeCell ref="B366:D366"/>
    <mergeCell ref="B363:D363"/>
    <mergeCell ref="B364:D364"/>
    <mergeCell ref="B361:D361"/>
    <mergeCell ref="B362:D362"/>
    <mergeCell ref="B359:D359"/>
    <mergeCell ref="B360:D360"/>
    <mergeCell ref="B357:D357"/>
    <mergeCell ref="B358:D358"/>
    <mergeCell ref="B355:D355"/>
    <mergeCell ref="B356:D356"/>
    <mergeCell ref="B353:D353"/>
    <mergeCell ref="B354:D354"/>
    <mergeCell ref="B351:D351"/>
    <mergeCell ref="B352:D352"/>
    <mergeCell ref="B349:D349"/>
    <mergeCell ref="B350:D350"/>
    <mergeCell ref="B347:D347"/>
    <mergeCell ref="B348:D348"/>
    <mergeCell ref="A341:B341"/>
    <mergeCell ref="E344:F344"/>
    <mergeCell ref="G344:H344"/>
    <mergeCell ref="B346:D346"/>
    <mergeCell ref="B338:E338"/>
    <mergeCell ref="F338:G338"/>
    <mergeCell ref="H338:J338"/>
    <mergeCell ref="B339:E339"/>
    <mergeCell ref="F339:G339"/>
    <mergeCell ref="H339:J339"/>
    <mergeCell ref="B336:E336"/>
    <mergeCell ref="F336:G336"/>
    <mergeCell ref="H336:J336"/>
    <mergeCell ref="B337:E337"/>
    <mergeCell ref="F337:G337"/>
    <mergeCell ref="H337:J337"/>
    <mergeCell ref="B334:E334"/>
    <mergeCell ref="F334:G334"/>
    <mergeCell ref="H334:J334"/>
    <mergeCell ref="B335:E335"/>
    <mergeCell ref="F335:G335"/>
    <mergeCell ref="H335:J335"/>
    <mergeCell ref="B330:D330"/>
    <mergeCell ref="E330:G330"/>
    <mergeCell ref="H330:J330"/>
    <mergeCell ref="B331:D331"/>
    <mergeCell ref="E331:G331"/>
    <mergeCell ref="H331:J331"/>
    <mergeCell ref="B328:D328"/>
    <mergeCell ref="E328:G328"/>
    <mergeCell ref="H328:J328"/>
    <mergeCell ref="B329:D329"/>
    <mergeCell ref="E329:G329"/>
    <mergeCell ref="H329:J329"/>
    <mergeCell ref="B323:C323"/>
    <mergeCell ref="D323:F323"/>
    <mergeCell ref="G323:I323"/>
    <mergeCell ref="B324:C324"/>
    <mergeCell ref="D324:F324"/>
    <mergeCell ref="G324:I324"/>
    <mergeCell ref="B321:C321"/>
    <mergeCell ref="D321:F321"/>
    <mergeCell ref="G321:I321"/>
    <mergeCell ref="D322:F322"/>
    <mergeCell ref="G322:I322"/>
    <mergeCell ref="B319:C319"/>
    <mergeCell ref="D319:F319"/>
    <mergeCell ref="G319:I319"/>
    <mergeCell ref="B320:C320"/>
    <mergeCell ref="D320:F320"/>
    <mergeCell ref="G320:I320"/>
    <mergeCell ref="B317:C317"/>
    <mergeCell ref="D317:F317"/>
    <mergeCell ref="G317:I317"/>
    <mergeCell ref="B318:C318"/>
    <mergeCell ref="D318:F318"/>
    <mergeCell ref="G318:I318"/>
    <mergeCell ref="B306:C306"/>
    <mergeCell ref="D306:E306"/>
    <mergeCell ref="H306:I306"/>
    <mergeCell ref="A309:I310"/>
    <mergeCell ref="B316:C316"/>
    <mergeCell ref="D316:F316"/>
    <mergeCell ref="G316:I316"/>
    <mergeCell ref="B304:C304"/>
    <mergeCell ref="D304:E304"/>
    <mergeCell ref="H304:I304"/>
    <mergeCell ref="B305:C305"/>
    <mergeCell ref="D305:E305"/>
    <mergeCell ref="H305:I305"/>
    <mergeCell ref="B302:C302"/>
    <mergeCell ref="D302:E302"/>
    <mergeCell ref="H302:I302"/>
    <mergeCell ref="B303:C303"/>
    <mergeCell ref="D303:E303"/>
    <mergeCell ref="H303:I303"/>
    <mergeCell ref="B297:C297"/>
    <mergeCell ref="D297:E297"/>
    <mergeCell ref="F297:G297"/>
    <mergeCell ref="H297:I297"/>
    <mergeCell ref="A298:I299"/>
    <mergeCell ref="A300:I300"/>
    <mergeCell ref="B295:C295"/>
    <mergeCell ref="D295:E295"/>
    <mergeCell ref="F295:G295"/>
    <mergeCell ref="H295:I295"/>
    <mergeCell ref="B296:C296"/>
    <mergeCell ref="D296:E296"/>
    <mergeCell ref="F296:G296"/>
    <mergeCell ref="H296:I296"/>
    <mergeCell ref="B293:C293"/>
    <mergeCell ref="D293:E293"/>
    <mergeCell ref="F293:G293"/>
    <mergeCell ref="H293:I293"/>
    <mergeCell ref="B294:C294"/>
    <mergeCell ref="D294:E294"/>
    <mergeCell ref="F294:G294"/>
    <mergeCell ref="H294:I294"/>
    <mergeCell ref="B291:C291"/>
    <mergeCell ref="D291:E291"/>
    <mergeCell ref="F291:G291"/>
    <mergeCell ref="H291:I291"/>
    <mergeCell ref="B292:C292"/>
    <mergeCell ref="D292:E292"/>
    <mergeCell ref="F292:G292"/>
    <mergeCell ref="H292:I292"/>
    <mergeCell ref="B289:C289"/>
    <mergeCell ref="D289:E289"/>
    <mergeCell ref="F289:G289"/>
    <mergeCell ref="H289:I289"/>
    <mergeCell ref="B290:C290"/>
    <mergeCell ref="D290:E290"/>
    <mergeCell ref="F290:G290"/>
    <mergeCell ref="H290:I290"/>
    <mergeCell ref="H282:I282"/>
    <mergeCell ref="H283:I283"/>
    <mergeCell ref="H284:I284"/>
    <mergeCell ref="B288:C288"/>
    <mergeCell ref="D288:E288"/>
    <mergeCell ref="F288:G288"/>
    <mergeCell ref="H288:I288"/>
    <mergeCell ref="B270:D270"/>
    <mergeCell ref="A275:B275"/>
    <mergeCell ref="D279:E279"/>
    <mergeCell ref="F279:G279"/>
    <mergeCell ref="H279:I280"/>
    <mergeCell ref="H281:I281"/>
    <mergeCell ref="B263:D263"/>
    <mergeCell ref="B264:D264"/>
    <mergeCell ref="B265:D265"/>
    <mergeCell ref="B266:D266"/>
    <mergeCell ref="B267:D267"/>
    <mergeCell ref="B268:D268"/>
    <mergeCell ref="B254:D254"/>
    <mergeCell ref="E254:F254"/>
    <mergeCell ref="G254:H254"/>
    <mergeCell ref="B255:C255"/>
    <mergeCell ref="A261:A262"/>
    <mergeCell ref="B261:D262"/>
    <mergeCell ref="E261:F261"/>
    <mergeCell ref="G261:H261"/>
    <mergeCell ref="B252:D252"/>
    <mergeCell ref="E252:F252"/>
    <mergeCell ref="G252:H252"/>
    <mergeCell ref="B253:D253"/>
    <mergeCell ref="E253:F253"/>
    <mergeCell ref="G253:H253"/>
    <mergeCell ref="B247:D247"/>
    <mergeCell ref="B248:D248"/>
    <mergeCell ref="A243:A244"/>
    <mergeCell ref="B243:D244"/>
    <mergeCell ref="E243:F243"/>
    <mergeCell ref="G243:H243"/>
    <mergeCell ref="B245:D245"/>
    <mergeCell ref="B246:D246"/>
    <mergeCell ref="B239:D239"/>
    <mergeCell ref="E239:F239"/>
    <mergeCell ref="G239:H239"/>
    <mergeCell ref="B240:D240"/>
    <mergeCell ref="E240:F240"/>
    <mergeCell ref="G240:H240"/>
    <mergeCell ref="B237:D237"/>
    <mergeCell ref="E237:F237"/>
    <mergeCell ref="G237:H237"/>
    <mergeCell ref="B238:D238"/>
    <mergeCell ref="E238:F238"/>
    <mergeCell ref="G238:H238"/>
    <mergeCell ref="B235:D235"/>
    <mergeCell ref="E235:F235"/>
    <mergeCell ref="G235:H235"/>
    <mergeCell ref="B236:D236"/>
    <mergeCell ref="E236:F236"/>
    <mergeCell ref="G236:H236"/>
    <mergeCell ref="B233:D233"/>
    <mergeCell ref="E233:F233"/>
    <mergeCell ref="G233:H233"/>
    <mergeCell ref="B234:D234"/>
    <mergeCell ref="E234:F234"/>
    <mergeCell ref="G234:H234"/>
    <mergeCell ref="B229:D229"/>
    <mergeCell ref="E229:F229"/>
    <mergeCell ref="G229:H229"/>
    <mergeCell ref="B230:D230"/>
    <mergeCell ref="E230:F230"/>
    <mergeCell ref="G230:H230"/>
    <mergeCell ref="B227:D227"/>
    <mergeCell ref="E227:F227"/>
    <mergeCell ref="G227:H227"/>
    <mergeCell ref="B228:D228"/>
    <mergeCell ref="E228:F228"/>
    <mergeCell ref="G228:H228"/>
    <mergeCell ref="B221:D221"/>
    <mergeCell ref="E221:F221"/>
    <mergeCell ref="G221:H221"/>
    <mergeCell ref="A223:B223"/>
    <mergeCell ref="B226:D226"/>
    <mergeCell ref="E226:F226"/>
    <mergeCell ref="G226:H226"/>
    <mergeCell ref="B219:D219"/>
    <mergeCell ref="E219:F219"/>
    <mergeCell ref="G219:H219"/>
    <mergeCell ref="B220:D220"/>
    <mergeCell ref="E220:F220"/>
    <mergeCell ref="G220:H220"/>
    <mergeCell ref="A191:J192"/>
    <mergeCell ref="A205:J208"/>
    <mergeCell ref="B218:D218"/>
    <mergeCell ref="E218:F218"/>
    <mergeCell ref="G218:H218"/>
    <mergeCell ref="E184:F184"/>
    <mergeCell ref="G184:H184"/>
    <mergeCell ref="B186:D186"/>
    <mergeCell ref="B187:D187"/>
    <mergeCell ref="B188:D188"/>
    <mergeCell ref="B189:D189"/>
    <mergeCell ref="A184:A185"/>
    <mergeCell ref="B184:D185"/>
    <mergeCell ref="B179:C179"/>
    <mergeCell ref="D179:E179"/>
    <mergeCell ref="G179:H179"/>
    <mergeCell ref="I179:J179"/>
    <mergeCell ref="B177:C177"/>
    <mergeCell ref="D177:E177"/>
    <mergeCell ref="G177:H177"/>
    <mergeCell ref="I177:J177"/>
    <mergeCell ref="B178:C178"/>
    <mergeCell ref="D178:E178"/>
    <mergeCell ref="G178:H178"/>
    <mergeCell ref="I178:J178"/>
    <mergeCell ref="G102:I102"/>
    <mergeCell ref="A103:B103"/>
    <mergeCell ref="A143:B143"/>
    <mergeCell ref="A174:B174"/>
    <mergeCell ref="B176:C176"/>
    <mergeCell ref="D176:E176"/>
    <mergeCell ref="G176:H176"/>
    <mergeCell ref="I176:J176"/>
    <mergeCell ref="B100:C100"/>
    <mergeCell ref="D100:F100"/>
    <mergeCell ref="G100:I100"/>
    <mergeCell ref="B101:C101"/>
    <mergeCell ref="D101:F101"/>
    <mergeCell ref="G101:I101"/>
    <mergeCell ref="B98:C98"/>
    <mergeCell ref="D98:F98"/>
    <mergeCell ref="G98:I98"/>
    <mergeCell ref="B99:C99"/>
    <mergeCell ref="D99:F99"/>
    <mergeCell ref="G99:I99"/>
    <mergeCell ref="A87:J88"/>
    <mergeCell ref="A94:B94"/>
    <mergeCell ref="B96:C96"/>
    <mergeCell ref="D96:F96"/>
    <mergeCell ref="G96:I96"/>
    <mergeCell ref="B97:C97"/>
    <mergeCell ref="D97:F97"/>
    <mergeCell ref="G97:I97"/>
    <mergeCell ref="I71:J71"/>
    <mergeCell ref="I72:J72"/>
    <mergeCell ref="I73:J73"/>
    <mergeCell ref="A75:J76"/>
    <mergeCell ref="A78:J79"/>
    <mergeCell ref="A85:J85"/>
    <mergeCell ref="I65:J65"/>
    <mergeCell ref="I66:J66"/>
    <mergeCell ref="I67:J67"/>
    <mergeCell ref="I68:J68"/>
    <mergeCell ref="I69:J69"/>
    <mergeCell ref="I70:J70"/>
    <mergeCell ref="B59:E59"/>
    <mergeCell ref="F59:G59"/>
    <mergeCell ref="H59:I59"/>
    <mergeCell ref="A61:B61"/>
    <mergeCell ref="A63:A64"/>
    <mergeCell ref="B63:B64"/>
    <mergeCell ref="C63:H63"/>
    <mergeCell ref="I63:J64"/>
    <mergeCell ref="B57:E57"/>
    <mergeCell ref="F57:G57"/>
    <mergeCell ref="H57:I57"/>
    <mergeCell ref="B58:E58"/>
    <mergeCell ref="F58:G58"/>
    <mergeCell ref="H58:I58"/>
    <mergeCell ref="B45:E45"/>
    <mergeCell ref="F45:G45"/>
    <mergeCell ref="H45:I45"/>
    <mergeCell ref="A47:J49"/>
    <mergeCell ref="A54:B54"/>
    <mergeCell ref="B56:E56"/>
    <mergeCell ref="F56:G56"/>
    <mergeCell ref="H56:I56"/>
    <mergeCell ref="B43:E43"/>
    <mergeCell ref="F43:G43"/>
    <mergeCell ref="H43:I43"/>
    <mergeCell ref="B44:E44"/>
    <mergeCell ref="F44:G44"/>
    <mergeCell ref="H44:I44"/>
    <mergeCell ref="B41:E41"/>
    <mergeCell ref="F41:G41"/>
    <mergeCell ref="H41:I41"/>
    <mergeCell ref="B42:E42"/>
    <mergeCell ref="F42:G42"/>
    <mergeCell ref="H42:I42"/>
    <mergeCell ref="B39:E39"/>
    <mergeCell ref="F39:G39"/>
    <mergeCell ref="H39:I39"/>
    <mergeCell ref="B40:E40"/>
    <mergeCell ref="F40:G40"/>
    <mergeCell ref="H40:I40"/>
    <mergeCell ref="B37:E37"/>
    <mergeCell ref="F37:G37"/>
    <mergeCell ref="H37:I37"/>
    <mergeCell ref="B38:E38"/>
    <mergeCell ref="F38:G38"/>
    <mergeCell ref="H38:I38"/>
    <mergeCell ref="B32:C32"/>
    <mergeCell ref="D32:F32"/>
    <mergeCell ref="G32:I32"/>
    <mergeCell ref="B33:C33"/>
    <mergeCell ref="D33:F33"/>
    <mergeCell ref="G33:I33"/>
    <mergeCell ref="B30:C30"/>
    <mergeCell ref="D30:F30"/>
    <mergeCell ref="G30:I30"/>
    <mergeCell ref="B31:C31"/>
    <mergeCell ref="D31:F31"/>
    <mergeCell ref="G31:I31"/>
    <mergeCell ref="B28:C28"/>
    <mergeCell ref="D28:F28"/>
    <mergeCell ref="B29:C29"/>
    <mergeCell ref="D29:F29"/>
    <mergeCell ref="G29:I29"/>
    <mergeCell ref="G28:I28"/>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8:E8"/>
    <mergeCell ref="F8:G8"/>
    <mergeCell ref="H8:I8"/>
    <mergeCell ref="A14:B14"/>
    <mergeCell ref="B18:C18"/>
    <mergeCell ref="D18:E18"/>
    <mergeCell ref="F18:G18"/>
    <mergeCell ref="H18:I18"/>
    <mergeCell ref="B6:E6"/>
    <mergeCell ref="F6:G6"/>
    <mergeCell ref="H6:I6"/>
    <mergeCell ref="B7:E7"/>
    <mergeCell ref="F7:G7"/>
    <mergeCell ref="H7:I7"/>
    <mergeCell ref="B4:E4"/>
    <mergeCell ref="F4:G4"/>
    <mergeCell ref="H4:I4"/>
    <mergeCell ref="B5:E5"/>
    <mergeCell ref="F5:G5"/>
    <mergeCell ref="H5:I5"/>
  </mergeCells>
  <pageMargins left="0.7" right="0.33" top="0.75" bottom="0.75" header="0.3" footer="0.3"/>
  <pageSetup paperSize="9" scale="6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9"/>
  <sheetViews>
    <sheetView showGridLines="0" topLeftCell="A167" workbookViewId="0">
      <selection activeCell="K34" sqref="K34"/>
    </sheetView>
  </sheetViews>
  <sheetFormatPr defaultRowHeight="12.75"/>
  <cols>
    <col min="1" max="1" width="13.5703125" style="348" customWidth="1"/>
    <col min="2" max="2" width="17.28515625" style="348" customWidth="1"/>
    <col min="3" max="3" width="15.85546875" style="348" customWidth="1"/>
    <col min="4" max="4" width="8.140625" style="348" customWidth="1"/>
    <col min="5" max="5" width="15.85546875" style="348" customWidth="1"/>
    <col min="6" max="6" width="15.42578125" style="348" customWidth="1"/>
    <col min="7" max="7" width="15.85546875" style="348" customWidth="1"/>
    <col min="8" max="8" width="15.42578125" style="348" customWidth="1"/>
    <col min="9" max="9" width="15.140625" style="348" customWidth="1"/>
    <col min="10" max="10" width="15.42578125" style="348" customWidth="1"/>
    <col min="11" max="11" width="12.7109375" style="348" bestFit="1" customWidth="1"/>
    <col min="12" max="12" width="11.7109375" style="348" bestFit="1" customWidth="1"/>
    <col min="13" max="256" width="9.140625" style="348"/>
    <col min="257" max="257" width="13.5703125" style="348" customWidth="1"/>
    <col min="258" max="258" width="17.28515625" style="348" customWidth="1"/>
    <col min="259" max="259" width="15.85546875" style="348" customWidth="1"/>
    <col min="260" max="260" width="8.140625" style="348" customWidth="1"/>
    <col min="261" max="261" width="15.85546875" style="348" customWidth="1"/>
    <col min="262" max="262" width="15.42578125" style="348" customWidth="1"/>
    <col min="263" max="263" width="15.85546875" style="348" customWidth="1"/>
    <col min="264" max="264" width="15.42578125" style="348" customWidth="1"/>
    <col min="265" max="265" width="15.140625" style="348" customWidth="1"/>
    <col min="266" max="266" width="15.42578125" style="348" customWidth="1"/>
    <col min="267" max="267" width="10.7109375" style="348" bestFit="1" customWidth="1"/>
    <col min="268" max="268" width="11.7109375" style="348" bestFit="1" customWidth="1"/>
    <col min="269" max="512" width="9.140625" style="348"/>
    <col min="513" max="513" width="13.5703125" style="348" customWidth="1"/>
    <col min="514" max="514" width="17.28515625" style="348" customWidth="1"/>
    <col min="515" max="515" width="15.85546875" style="348" customWidth="1"/>
    <col min="516" max="516" width="8.140625" style="348" customWidth="1"/>
    <col min="517" max="517" width="15.85546875" style="348" customWidth="1"/>
    <col min="518" max="518" width="15.42578125" style="348" customWidth="1"/>
    <col min="519" max="519" width="15.85546875" style="348" customWidth="1"/>
    <col min="520" max="520" width="15.42578125" style="348" customWidth="1"/>
    <col min="521" max="521" width="15.140625" style="348" customWidth="1"/>
    <col min="522" max="522" width="15.42578125" style="348" customWidth="1"/>
    <col min="523" max="523" width="10.7109375" style="348" bestFit="1" customWidth="1"/>
    <col min="524" max="524" width="11.7109375" style="348" bestFit="1" customWidth="1"/>
    <col min="525" max="768" width="9.140625" style="348"/>
    <col min="769" max="769" width="13.5703125" style="348" customWidth="1"/>
    <col min="770" max="770" width="17.28515625" style="348" customWidth="1"/>
    <col min="771" max="771" width="15.85546875" style="348" customWidth="1"/>
    <col min="772" max="772" width="8.140625" style="348" customWidth="1"/>
    <col min="773" max="773" width="15.85546875" style="348" customWidth="1"/>
    <col min="774" max="774" width="15.42578125" style="348" customWidth="1"/>
    <col min="775" max="775" width="15.85546875" style="348" customWidth="1"/>
    <col min="776" max="776" width="15.42578125" style="348" customWidth="1"/>
    <col min="777" max="777" width="15.140625" style="348" customWidth="1"/>
    <col min="778" max="778" width="15.42578125" style="348" customWidth="1"/>
    <col min="779" max="779" width="10.7109375" style="348" bestFit="1" customWidth="1"/>
    <col min="780" max="780" width="11.7109375" style="348" bestFit="1" customWidth="1"/>
    <col min="781" max="1024" width="9.140625" style="348"/>
    <col min="1025" max="1025" width="13.5703125" style="348" customWidth="1"/>
    <col min="1026" max="1026" width="17.28515625" style="348" customWidth="1"/>
    <col min="1027" max="1027" width="15.85546875" style="348" customWidth="1"/>
    <col min="1028" max="1028" width="8.140625" style="348" customWidth="1"/>
    <col min="1029" max="1029" width="15.85546875" style="348" customWidth="1"/>
    <col min="1030" max="1030" width="15.42578125" style="348" customWidth="1"/>
    <col min="1031" max="1031" width="15.85546875" style="348" customWidth="1"/>
    <col min="1032" max="1032" width="15.42578125" style="348" customWidth="1"/>
    <col min="1033" max="1033" width="15.140625" style="348" customWidth="1"/>
    <col min="1034" max="1034" width="15.42578125" style="348" customWidth="1"/>
    <col min="1035" max="1035" width="10.7109375" style="348" bestFit="1" customWidth="1"/>
    <col min="1036" max="1036" width="11.7109375" style="348" bestFit="1" customWidth="1"/>
    <col min="1037" max="1280" width="9.140625" style="348"/>
    <col min="1281" max="1281" width="13.5703125" style="348" customWidth="1"/>
    <col min="1282" max="1282" width="17.28515625" style="348" customWidth="1"/>
    <col min="1283" max="1283" width="15.85546875" style="348" customWidth="1"/>
    <col min="1284" max="1284" width="8.140625" style="348" customWidth="1"/>
    <col min="1285" max="1285" width="15.85546875" style="348" customWidth="1"/>
    <col min="1286" max="1286" width="15.42578125" style="348" customWidth="1"/>
    <col min="1287" max="1287" width="15.85546875" style="348" customWidth="1"/>
    <col min="1288" max="1288" width="15.42578125" style="348" customWidth="1"/>
    <col min="1289" max="1289" width="15.140625" style="348" customWidth="1"/>
    <col min="1290" max="1290" width="15.42578125" style="348" customWidth="1"/>
    <col min="1291" max="1291" width="10.7109375" style="348" bestFit="1" customWidth="1"/>
    <col min="1292" max="1292" width="11.7109375" style="348" bestFit="1" customWidth="1"/>
    <col min="1293" max="1536" width="9.140625" style="348"/>
    <col min="1537" max="1537" width="13.5703125" style="348" customWidth="1"/>
    <col min="1538" max="1538" width="17.28515625" style="348" customWidth="1"/>
    <col min="1539" max="1539" width="15.85546875" style="348" customWidth="1"/>
    <col min="1540" max="1540" width="8.140625" style="348" customWidth="1"/>
    <col min="1541" max="1541" width="15.85546875" style="348" customWidth="1"/>
    <col min="1542" max="1542" width="15.42578125" style="348" customWidth="1"/>
    <col min="1543" max="1543" width="15.85546875" style="348" customWidth="1"/>
    <col min="1544" max="1544" width="15.42578125" style="348" customWidth="1"/>
    <col min="1545" max="1545" width="15.140625" style="348" customWidth="1"/>
    <col min="1546" max="1546" width="15.42578125" style="348" customWidth="1"/>
    <col min="1547" max="1547" width="10.7109375" style="348" bestFit="1" customWidth="1"/>
    <col min="1548" max="1548" width="11.7109375" style="348" bestFit="1" customWidth="1"/>
    <col min="1549" max="1792" width="9.140625" style="348"/>
    <col min="1793" max="1793" width="13.5703125" style="348" customWidth="1"/>
    <col min="1794" max="1794" width="17.28515625" style="348" customWidth="1"/>
    <col min="1795" max="1795" width="15.85546875" style="348" customWidth="1"/>
    <col min="1796" max="1796" width="8.140625" style="348" customWidth="1"/>
    <col min="1797" max="1797" width="15.85546875" style="348" customWidth="1"/>
    <col min="1798" max="1798" width="15.42578125" style="348" customWidth="1"/>
    <col min="1799" max="1799" width="15.85546875" style="348" customWidth="1"/>
    <col min="1800" max="1800" width="15.42578125" style="348" customWidth="1"/>
    <col min="1801" max="1801" width="15.140625" style="348" customWidth="1"/>
    <col min="1802" max="1802" width="15.42578125" style="348" customWidth="1"/>
    <col min="1803" max="1803" width="10.7109375" style="348" bestFit="1" customWidth="1"/>
    <col min="1804" max="1804" width="11.7109375" style="348" bestFit="1" customWidth="1"/>
    <col min="1805" max="2048" width="9.140625" style="348"/>
    <col min="2049" max="2049" width="13.5703125" style="348" customWidth="1"/>
    <col min="2050" max="2050" width="17.28515625" style="348" customWidth="1"/>
    <col min="2051" max="2051" width="15.85546875" style="348" customWidth="1"/>
    <col min="2052" max="2052" width="8.140625" style="348" customWidth="1"/>
    <col min="2053" max="2053" width="15.85546875" style="348" customWidth="1"/>
    <col min="2054" max="2054" width="15.42578125" style="348" customWidth="1"/>
    <col min="2055" max="2055" width="15.85546875" style="348" customWidth="1"/>
    <col min="2056" max="2056" width="15.42578125" style="348" customWidth="1"/>
    <col min="2057" max="2057" width="15.140625" style="348" customWidth="1"/>
    <col min="2058" max="2058" width="15.42578125" style="348" customWidth="1"/>
    <col min="2059" max="2059" width="10.7109375" style="348" bestFit="1" customWidth="1"/>
    <col min="2060" max="2060" width="11.7109375" style="348" bestFit="1" customWidth="1"/>
    <col min="2061" max="2304" width="9.140625" style="348"/>
    <col min="2305" max="2305" width="13.5703125" style="348" customWidth="1"/>
    <col min="2306" max="2306" width="17.28515625" style="348" customWidth="1"/>
    <col min="2307" max="2307" width="15.85546875" style="348" customWidth="1"/>
    <col min="2308" max="2308" width="8.140625" style="348" customWidth="1"/>
    <col min="2309" max="2309" width="15.85546875" style="348" customWidth="1"/>
    <col min="2310" max="2310" width="15.42578125" style="348" customWidth="1"/>
    <col min="2311" max="2311" width="15.85546875" style="348" customWidth="1"/>
    <col min="2312" max="2312" width="15.42578125" style="348" customWidth="1"/>
    <col min="2313" max="2313" width="15.140625" style="348" customWidth="1"/>
    <col min="2314" max="2314" width="15.42578125" style="348" customWidth="1"/>
    <col min="2315" max="2315" width="10.7109375" style="348" bestFit="1" customWidth="1"/>
    <col min="2316" max="2316" width="11.7109375" style="348" bestFit="1" customWidth="1"/>
    <col min="2317" max="2560" width="9.140625" style="348"/>
    <col min="2561" max="2561" width="13.5703125" style="348" customWidth="1"/>
    <col min="2562" max="2562" width="17.28515625" style="348" customWidth="1"/>
    <col min="2563" max="2563" width="15.85546875" style="348" customWidth="1"/>
    <col min="2564" max="2564" width="8.140625" style="348" customWidth="1"/>
    <col min="2565" max="2565" width="15.85546875" style="348" customWidth="1"/>
    <col min="2566" max="2566" width="15.42578125" style="348" customWidth="1"/>
    <col min="2567" max="2567" width="15.85546875" style="348" customWidth="1"/>
    <col min="2568" max="2568" width="15.42578125" style="348" customWidth="1"/>
    <col min="2569" max="2569" width="15.140625" style="348" customWidth="1"/>
    <col min="2570" max="2570" width="15.42578125" style="348" customWidth="1"/>
    <col min="2571" max="2571" width="10.7109375" style="348" bestFit="1" customWidth="1"/>
    <col min="2572" max="2572" width="11.7109375" style="348" bestFit="1" customWidth="1"/>
    <col min="2573" max="2816" width="9.140625" style="348"/>
    <col min="2817" max="2817" width="13.5703125" style="348" customWidth="1"/>
    <col min="2818" max="2818" width="17.28515625" style="348" customWidth="1"/>
    <col min="2819" max="2819" width="15.85546875" style="348" customWidth="1"/>
    <col min="2820" max="2820" width="8.140625" style="348" customWidth="1"/>
    <col min="2821" max="2821" width="15.85546875" style="348" customWidth="1"/>
    <col min="2822" max="2822" width="15.42578125" style="348" customWidth="1"/>
    <col min="2823" max="2823" width="15.85546875" style="348" customWidth="1"/>
    <col min="2824" max="2824" width="15.42578125" style="348" customWidth="1"/>
    <col min="2825" max="2825" width="15.140625" style="348" customWidth="1"/>
    <col min="2826" max="2826" width="15.42578125" style="348" customWidth="1"/>
    <col min="2827" max="2827" width="10.7109375" style="348" bestFit="1" customWidth="1"/>
    <col min="2828" max="2828" width="11.7109375" style="348" bestFit="1" customWidth="1"/>
    <col min="2829" max="3072" width="9.140625" style="348"/>
    <col min="3073" max="3073" width="13.5703125" style="348" customWidth="1"/>
    <col min="3074" max="3074" width="17.28515625" style="348" customWidth="1"/>
    <col min="3075" max="3075" width="15.85546875" style="348" customWidth="1"/>
    <col min="3076" max="3076" width="8.140625" style="348" customWidth="1"/>
    <col min="3077" max="3077" width="15.85546875" style="348" customWidth="1"/>
    <col min="3078" max="3078" width="15.42578125" style="348" customWidth="1"/>
    <col min="3079" max="3079" width="15.85546875" style="348" customWidth="1"/>
    <col min="3080" max="3080" width="15.42578125" style="348" customWidth="1"/>
    <col min="3081" max="3081" width="15.140625" style="348" customWidth="1"/>
    <col min="3082" max="3082" width="15.42578125" style="348" customWidth="1"/>
    <col min="3083" max="3083" width="10.7109375" style="348" bestFit="1" customWidth="1"/>
    <col min="3084" max="3084" width="11.7109375" style="348" bestFit="1" customWidth="1"/>
    <col min="3085" max="3328" width="9.140625" style="348"/>
    <col min="3329" max="3329" width="13.5703125" style="348" customWidth="1"/>
    <col min="3330" max="3330" width="17.28515625" style="348" customWidth="1"/>
    <col min="3331" max="3331" width="15.85546875" style="348" customWidth="1"/>
    <col min="3332" max="3332" width="8.140625" style="348" customWidth="1"/>
    <col min="3333" max="3333" width="15.85546875" style="348" customWidth="1"/>
    <col min="3334" max="3334" width="15.42578125" style="348" customWidth="1"/>
    <col min="3335" max="3335" width="15.85546875" style="348" customWidth="1"/>
    <col min="3336" max="3336" width="15.42578125" style="348" customWidth="1"/>
    <col min="3337" max="3337" width="15.140625" style="348" customWidth="1"/>
    <col min="3338" max="3338" width="15.42578125" style="348" customWidth="1"/>
    <col min="3339" max="3339" width="10.7109375" style="348" bestFit="1" customWidth="1"/>
    <col min="3340" max="3340" width="11.7109375" style="348" bestFit="1" customWidth="1"/>
    <col min="3341" max="3584" width="9.140625" style="348"/>
    <col min="3585" max="3585" width="13.5703125" style="348" customWidth="1"/>
    <col min="3586" max="3586" width="17.28515625" style="348" customWidth="1"/>
    <col min="3587" max="3587" width="15.85546875" style="348" customWidth="1"/>
    <col min="3588" max="3588" width="8.140625" style="348" customWidth="1"/>
    <col min="3589" max="3589" width="15.85546875" style="348" customWidth="1"/>
    <col min="3590" max="3590" width="15.42578125" style="348" customWidth="1"/>
    <col min="3591" max="3591" width="15.85546875" style="348" customWidth="1"/>
    <col min="3592" max="3592" width="15.42578125" style="348" customWidth="1"/>
    <col min="3593" max="3593" width="15.140625" style="348" customWidth="1"/>
    <col min="3594" max="3594" width="15.42578125" style="348" customWidth="1"/>
    <col min="3595" max="3595" width="10.7109375" style="348" bestFit="1" customWidth="1"/>
    <col min="3596" max="3596" width="11.7109375" style="348" bestFit="1" customWidth="1"/>
    <col min="3597" max="3840" width="9.140625" style="348"/>
    <col min="3841" max="3841" width="13.5703125" style="348" customWidth="1"/>
    <col min="3842" max="3842" width="17.28515625" style="348" customWidth="1"/>
    <col min="3843" max="3843" width="15.85546875" style="348" customWidth="1"/>
    <col min="3844" max="3844" width="8.140625" style="348" customWidth="1"/>
    <col min="3845" max="3845" width="15.85546875" style="348" customWidth="1"/>
    <col min="3846" max="3846" width="15.42578125" style="348" customWidth="1"/>
    <col min="3847" max="3847" width="15.85546875" style="348" customWidth="1"/>
    <col min="3848" max="3848" width="15.42578125" style="348" customWidth="1"/>
    <col min="3849" max="3849" width="15.140625" style="348" customWidth="1"/>
    <col min="3850" max="3850" width="15.42578125" style="348" customWidth="1"/>
    <col min="3851" max="3851" width="10.7109375" style="348" bestFit="1" customWidth="1"/>
    <col min="3852" max="3852" width="11.7109375" style="348" bestFit="1" customWidth="1"/>
    <col min="3853" max="4096" width="9.140625" style="348"/>
    <col min="4097" max="4097" width="13.5703125" style="348" customWidth="1"/>
    <col min="4098" max="4098" width="17.28515625" style="348" customWidth="1"/>
    <col min="4099" max="4099" width="15.85546875" style="348" customWidth="1"/>
    <col min="4100" max="4100" width="8.140625" style="348" customWidth="1"/>
    <col min="4101" max="4101" width="15.85546875" style="348" customWidth="1"/>
    <col min="4102" max="4102" width="15.42578125" style="348" customWidth="1"/>
    <col min="4103" max="4103" width="15.85546875" style="348" customWidth="1"/>
    <col min="4104" max="4104" width="15.42578125" style="348" customWidth="1"/>
    <col min="4105" max="4105" width="15.140625" style="348" customWidth="1"/>
    <col min="4106" max="4106" width="15.42578125" style="348" customWidth="1"/>
    <col min="4107" max="4107" width="10.7109375" style="348" bestFit="1" customWidth="1"/>
    <col min="4108" max="4108" width="11.7109375" style="348" bestFit="1" customWidth="1"/>
    <col min="4109" max="4352" width="9.140625" style="348"/>
    <col min="4353" max="4353" width="13.5703125" style="348" customWidth="1"/>
    <col min="4354" max="4354" width="17.28515625" style="348" customWidth="1"/>
    <col min="4355" max="4355" width="15.85546875" style="348" customWidth="1"/>
    <col min="4356" max="4356" width="8.140625" style="348" customWidth="1"/>
    <col min="4357" max="4357" width="15.85546875" style="348" customWidth="1"/>
    <col min="4358" max="4358" width="15.42578125" style="348" customWidth="1"/>
    <col min="4359" max="4359" width="15.85546875" style="348" customWidth="1"/>
    <col min="4360" max="4360" width="15.42578125" style="348" customWidth="1"/>
    <col min="4361" max="4361" width="15.140625" style="348" customWidth="1"/>
    <col min="4362" max="4362" width="15.42578125" style="348" customWidth="1"/>
    <col min="4363" max="4363" width="10.7109375" style="348" bestFit="1" customWidth="1"/>
    <col min="4364" max="4364" width="11.7109375" style="348" bestFit="1" customWidth="1"/>
    <col min="4365" max="4608" width="9.140625" style="348"/>
    <col min="4609" max="4609" width="13.5703125" style="348" customWidth="1"/>
    <col min="4610" max="4610" width="17.28515625" style="348" customWidth="1"/>
    <col min="4611" max="4611" width="15.85546875" style="348" customWidth="1"/>
    <col min="4612" max="4612" width="8.140625" style="348" customWidth="1"/>
    <col min="4613" max="4613" width="15.85546875" style="348" customWidth="1"/>
    <col min="4614" max="4614" width="15.42578125" style="348" customWidth="1"/>
    <col min="4615" max="4615" width="15.85546875" style="348" customWidth="1"/>
    <col min="4616" max="4616" width="15.42578125" style="348" customWidth="1"/>
    <col min="4617" max="4617" width="15.140625" style="348" customWidth="1"/>
    <col min="4618" max="4618" width="15.42578125" style="348" customWidth="1"/>
    <col min="4619" max="4619" width="10.7109375" style="348" bestFit="1" customWidth="1"/>
    <col min="4620" max="4620" width="11.7109375" style="348" bestFit="1" customWidth="1"/>
    <col min="4621" max="4864" width="9.140625" style="348"/>
    <col min="4865" max="4865" width="13.5703125" style="348" customWidth="1"/>
    <col min="4866" max="4866" width="17.28515625" style="348" customWidth="1"/>
    <col min="4867" max="4867" width="15.85546875" style="348" customWidth="1"/>
    <col min="4868" max="4868" width="8.140625" style="348" customWidth="1"/>
    <col min="4869" max="4869" width="15.85546875" style="348" customWidth="1"/>
    <col min="4870" max="4870" width="15.42578125" style="348" customWidth="1"/>
    <col min="4871" max="4871" width="15.85546875" style="348" customWidth="1"/>
    <col min="4872" max="4872" width="15.42578125" style="348" customWidth="1"/>
    <col min="4873" max="4873" width="15.140625" style="348" customWidth="1"/>
    <col min="4874" max="4874" width="15.42578125" style="348" customWidth="1"/>
    <col min="4875" max="4875" width="10.7109375" style="348" bestFit="1" customWidth="1"/>
    <col min="4876" max="4876" width="11.7109375" style="348" bestFit="1" customWidth="1"/>
    <col min="4877" max="5120" width="9.140625" style="348"/>
    <col min="5121" max="5121" width="13.5703125" style="348" customWidth="1"/>
    <col min="5122" max="5122" width="17.28515625" style="348" customWidth="1"/>
    <col min="5123" max="5123" width="15.85546875" style="348" customWidth="1"/>
    <col min="5124" max="5124" width="8.140625" style="348" customWidth="1"/>
    <col min="5125" max="5125" width="15.85546875" style="348" customWidth="1"/>
    <col min="5126" max="5126" width="15.42578125" style="348" customWidth="1"/>
    <col min="5127" max="5127" width="15.85546875" style="348" customWidth="1"/>
    <col min="5128" max="5128" width="15.42578125" style="348" customWidth="1"/>
    <col min="5129" max="5129" width="15.140625" style="348" customWidth="1"/>
    <col min="5130" max="5130" width="15.42578125" style="348" customWidth="1"/>
    <col min="5131" max="5131" width="10.7109375" style="348" bestFit="1" customWidth="1"/>
    <col min="5132" max="5132" width="11.7109375" style="348" bestFit="1" customWidth="1"/>
    <col min="5133" max="5376" width="9.140625" style="348"/>
    <col min="5377" max="5377" width="13.5703125" style="348" customWidth="1"/>
    <col min="5378" max="5378" width="17.28515625" style="348" customWidth="1"/>
    <col min="5379" max="5379" width="15.85546875" style="348" customWidth="1"/>
    <col min="5380" max="5380" width="8.140625" style="348" customWidth="1"/>
    <col min="5381" max="5381" width="15.85546875" style="348" customWidth="1"/>
    <col min="5382" max="5382" width="15.42578125" style="348" customWidth="1"/>
    <col min="5383" max="5383" width="15.85546875" style="348" customWidth="1"/>
    <col min="5384" max="5384" width="15.42578125" style="348" customWidth="1"/>
    <col min="5385" max="5385" width="15.140625" style="348" customWidth="1"/>
    <col min="5386" max="5386" width="15.42578125" style="348" customWidth="1"/>
    <col min="5387" max="5387" width="10.7109375" style="348" bestFit="1" customWidth="1"/>
    <col min="5388" max="5388" width="11.7109375" style="348" bestFit="1" customWidth="1"/>
    <col min="5389" max="5632" width="9.140625" style="348"/>
    <col min="5633" max="5633" width="13.5703125" style="348" customWidth="1"/>
    <col min="5634" max="5634" width="17.28515625" style="348" customWidth="1"/>
    <col min="5635" max="5635" width="15.85546875" style="348" customWidth="1"/>
    <col min="5636" max="5636" width="8.140625" style="348" customWidth="1"/>
    <col min="5637" max="5637" width="15.85546875" style="348" customWidth="1"/>
    <col min="5638" max="5638" width="15.42578125" style="348" customWidth="1"/>
    <col min="5639" max="5639" width="15.85546875" style="348" customWidth="1"/>
    <col min="5640" max="5640" width="15.42578125" style="348" customWidth="1"/>
    <col min="5641" max="5641" width="15.140625" style="348" customWidth="1"/>
    <col min="5642" max="5642" width="15.42578125" style="348" customWidth="1"/>
    <col min="5643" max="5643" width="10.7109375" style="348" bestFit="1" customWidth="1"/>
    <col min="5644" max="5644" width="11.7109375" style="348" bestFit="1" customWidth="1"/>
    <col min="5645" max="5888" width="9.140625" style="348"/>
    <col min="5889" max="5889" width="13.5703125" style="348" customWidth="1"/>
    <col min="5890" max="5890" width="17.28515625" style="348" customWidth="1"/>
    <col min="5891" max="5891" width="15.85546875" style="348" customWidth="1"/>
    <col min="5892" max="5892" width="8.140625" style="348" customWidth="1"/>
    <col min="5893" max="5893" width="15.85546875" style="348" customWidth="1"/>
    <col min="5894" max="5894" width="15.42578125" style="348" customWidth="1"/>
    <col min="5895" max="5895" width="15.85546875" style="348" customWidth="1"/>
    <col min="5896" max="5896" width="15.42578125" style="348" customWidth="1"/>
    <col min="5897" max="5897" width="15.140625" style="348" customWidth="1"/>
    <col min="5898" max="5898" width="15.42578125" style="348" customWidth="1"/>
    <col min="5899" max="5899" width="10.7109375" style="348" bestFit="1" customWidth="1"/>
    <col min="5900" max="5900" width="11.7109375" style="348" bestFit="1" customWidth="1"/>
    <col min="5901" max="6144" width="9.140625" style="348"/>
    <col min="6145" max="6145" width="13.5703125" style="348" customWidth="1"/>
    <col min="6146" max="6146" width="17.28515625" style="348" customWidth="1"/>
    <col min="6147" max="6147" width="15.85546875" style="348" customWidth="1"/>
    <col min="6148" max="6148" width="8.140625" style="348" customWidth="1"/>
    <col min="6149" max="6149" width="15.85546875" style="348" customWidth="1"/>
    <col min="6150" max="6150" width="15.42578125" style="348" customWidth="1"/>
    <col min="6151" max="6151" width="15.85546875" style="348" customWidth="1"/>
    <col min="6152" max="6152" width="15.42578125" style="348" customWidth="1"/>
    <col min="6153" max="6153" width="15.140625" style="348" customWidth="1"/>
    <col min="6154" max="6154" width="15.42578125" style="348" customWidth="1"/>
    <col min="6155" max="6155" width="10.7109375" style="348" bestFit="1" customWidth="1"/>
    <col min="6156" max="6156" width="11.7109375" style="348" bestFit="1" customWidth="1"/>
    <col min="6157" max="6400" width="9.140625" style="348"/>
    <col min="6401" max="6401" width="13.5703125" style="348" customWidth="1"/>
    <col min="6402" max="6402" width="17.28515625" style="348" customWidth="1"/>
    <col min="6403" max="6403" width="15.85546875" style="348" customWidth="1"/>
    <col min="6404" max="6404" width="8.140625" style="348" customWidth="1"/>
    <col min="6405" max="6405" width="15.85546875" style="348" customWidth="1"/>
    <col min="6406" max="6406" width="15.42578125" style="348" customWidth="1"/>
    <col min="6407" max="6407" width="15.85546875" style="348" customWidth="1"/>
    <col min="6408" max="6408" width="15.42578125" style="348" customWidth="1"/>
    <col min="6409" max="6409" width="15.140625" style="348" customWidth="1"/>
    <col min="6410" max="6410" width="15.42578125" style="348" customWidth="1"/>
    <col min="6411" max="6411" width="10.7109375" style="348" bestFit="1" customWidth="1"/>
    <col min="6412" max="6412" width="11.7109375" style="348" bestFit="1" customWidth="1"/>
    <col min="6413" max="6656" width="9.140625" style="348"/>
    <col min="6657" max="6657" width="13.5703125" style="348" customWidth="1"/>
    <col min="6658" max="6658" width="17.28515625" style="348" customWidth="1"/>
    <col min="6659" max="6659" width="15.85546875" style="348" customWidth="1"/>
    <col min="6660" max="6660" width="8.140625" style="348" customWidth="1"/>
    <col min="6661" max="6661" width="15.85546875" style="348" customWidth="1"/>
    <col min="6662" max="6662" width="15.42578125" style="348" customWidth="1"/>
    <col min="6663" max="6663" width="15.85546875" style="348" customWidth="1"/>
    <col min="6664" max="6664" width="15.42578125" style="348" customWidth="1"/>
    <col min="6665" max="6665" width="15.140625" style="348" customWidth="1"/>
    <col min="6666" max="6666" width="15.42578125" style="348" customWidth="1"/>
    <col min="6667" max="6667" width="10.7109375" style="348" bestFit="1" customWidth="1"/>
    <col min="6668" max="6668" width="11.7109375" style="348" bestFit="1" customWidth="1"/>
    <col min="6669" max="6912" width="9.140625" style="348"/>
    <col min="6913" max="6913" width="13.5703125" style="348" customWidth="1"/>
    <col min="6914" max="6914" width="17.28515625" style="348" customWidth="1"/>
    <col min="6915" max="6915" width="15.85546875" style="348" customWidth="1"/>
    <col min="6916" max="6916" width="8.140625" style="348" customWidth="1"/>
    <col min="6917" max="6917" width="15.85546875" style="348" customWidth="1"/>
    <col min="6918" max="6918" width="15.42578125" style="348" customWidth="1"/>
    <col min="6919" max="6919" width="15.85546875" style="348" customWidth="1"/>
    <col min="6920" max="6920" width="15.42578125" style="348" customWidth="1"/>
    <col min="6921" max="6921" width="15.140625" style="348" customWidth="1"/>
    <col min="6922" max="6922" width="15.42578125" style="348" customWidth="1"/>
    <col min="6923" max="6923" width="10.7109375" style="348" bestFit="1" customWidth="1"/>
    <col min="6924" max="6924" width="11.7109375" style="348" bestFit="1" customWidth="1"/>
    <col min="6925" max="7168" width="9.140625" style="348"/>
    <col min="7169" max="7169" width="13.5703125" style="348" customWidth="1"/>
    <col min="7170" max="7170" width="17.28515625" style="348" customWidth="1"/>
    <col min="7171" max="7171" width="15.85546875" style="348" customWidth="1"/>
    <col min="7172" max="7172" width="8.140625" style="348" customWidth="1"/>
    <col min="7173" max="7173" width="15.85546875" style="348" customWidth="1"/>
    <col min="7174" max="7174" width="15.42578125" style="348" customWidth="1"/>
    <col min="7175" max="7175" width="15.85546875" style="348" customWidth="1"/>
    <col min="7176" max="7176" width="15.42578125" style="348" customWidth="1"/>
    <col min="7177" max="7177" width="15.140625" style="348" customWidth="1"/>
    <col min="7178" max="7178" width="15.42578125" style="348" customWidth="1"/>
    <col min="7179" max="7179" width="10.7109375" style="348" bestFit="1" customWidth="1"/>
    <col min="7180" max="7180" width="11.7109375" style="348" bestFit="1" customWidth="1"/>
    <col min="7181" max="7424" width="9.140625" style="348"/>
    <col min="7425" max="7425" width="13.5703125" style="348" customWidth="1"/>
    <col min="7426" max="7426" width="17.28515625" style="348" customWidth="1"/>
    <col min="7427" max="7427" width="15.85546875" style="348" customWidth="1"/>
    <col min="7428" max="7428" width="8.140625" style="348" customWidth="1"/>
    <col min="7429" max="7429" width="15.85546875" style="348" customWidth="1"/>
    <col min="7430" max="7430" width="15.42578125" style="348" customWidth="1"/>
    <col min="7431" max="7431" width="15.85546875" style="348" customWidth="1"/>
    <col min="7432" max="7432" width="15.42578125" style="348" customWidth="1"/>
    <col min="7433" max="7433" width="15.140625" style="348" customWidth="1"/>
    <col min="7434" max="7434" width="15.42578125" style="348" customWidth="1"/>
    <col min="7435" max="7435" width="10.7109375" style="348" bestFit="1" customWidth="1"/>
    <col min="7436" max="7436" width="11.7109375" style="348" bestFit="1" customWidth="1"/>
    <col min="7437" max="7680" width="9.140625" style="348"/>
    <col min="7681" max="7681" width="13.5703125" style="348" customWidth="1"/>
    <col min="7682" max="7682" width="17.28515625" style="348" customWidth="1"/>
    <col min="7683" max="7683" width="15.85546875" style="348" customWidth="1"/>
    <col min="7684" max="7684" width="8.140625" style="348" customWidth="1"/>
    <col min="7685" max="7685" width="15.85546875" style="348" customWidth="1"/>
    <col min="7686" max="7686" width="15.42578125" style="348" customWidth="1"/>
    <col min="7687" max="7687" width="15.85546875" style="348" customWidth="1"/>
    <col min="7688" max="7688" width="15.42578125" style="348" customWidth="1"/>
    <col min="7689" max="7689" width="15.140625" style="348" customWidth="1"/>
    <col min="7690" max="7690" width="15.42578125" style="348" customWidth="1"/>
    <col min="7691" max="7691" width="10.7109375" style="348" bestFit="1" customWidth="1"/>
    <col min="7692" max="7692" width="11.7109375" style="348" bestFit="1" customWidth="1"/>
    <col min="7693" max="7936" width="9.140625" style="348"/>
    <col min="7937" max="7937" width="13.5703125" style="348" customWidth="1"/>
    <col min="7938" max="7938" width="17.28515625" style="348" customWidth="1"/>
    <col min="7939" max="7939" width="15.85546875" style="348" customWidth="1"/>
    <col min="7940" max="7940" width="8.140625" style="348" customWidth="1"/>
    <col min="7941" max="7941" width="15.85546875" style="348" customWidth="1"/>
    <col min="7942" max="7942" width="15.42578125" style="348" customWidth="1"/>
    <col min="7943" max="7943" width="15.85546875" style="348" customWidth="1"/>
    <col min="7944" max="7944" width="15.42578125" style="348" customWidth="1"/>
    <col min="7945" max="7945" width="15.140625" style="348" customWidth="1"/>
    <col min="7946" max="7946" width="15.42578125" style="348" customWidth="1"/>
    <col min="7947" max="7947" width="10.7109375" style="348" bestFit="1" customWidth="1"/>
    <col min="7948" max="7948" width="11.7109375" style="348" bestFit="1" customWidth="1"/>
    <col min="7949" max="8192" width="9.140625" style="348"/>
    <col min="8193" max="8193" width="13.5703125" style="348" customWidth="1"/>
    <col min="8194" max="8194" width="17.28515625" style="348" customWidth="1"/>
    <col min="8195" max="8195" width="15.85546875" style="348" customWidth="1"/>
    <col min="8196" max="8196" width="8.140625" style="348" customWidth="1"/>
    <col min="8197" max="8197" width="15.85546875" style="348" customWidth="1"/>
    <col min="8198" max="8198" width="15.42578125" style="348" customWidth="1"/>
    <col min="8199" max="8199" width="15.85546875" style="348" customWidth="1"/>
    <col min="8200" max="8200" width="15.42578125" style="348" customWidth="1"/>
    <col min="8201" max="8201" width="15.140625" style="348" customWidth="1"/>
    <col min="8202" max="8202" width="15.42578125" style="348" customWidth="1"/>
    <col min="8203" max="8203" width="10.7109375" style="348" bestFit="1" customWidth="1"/>
    <col min="8204" max="8204" width="11.7109375" style="348" bestFit="1" customWidth="1"/>
    <col min="8205" max="8448" width="9.140625" style="348"/>
    <col min="8449" max="8449" width="13.5703125" style="348" customWidth="1"/>
    <col min="8450" max="8450" width="17.28515625" style="348" customWidth="1"/>
    <col min="8451" max="8451" width="15.85546875" style="348" customWidth="1"/>
    <col min="8452" max="8452" width="8.140625" style="348" customWidth="1"/>
    <col min="8453" max="8453" width="15.85546875" style="348" customWidth="1"/>
    <col min="8454" max="8454" width="15.42578125" style="348" customWidth="1"/>
    <col min="8455" max="8455" width="15.85546875" style="348" customWidth="1"/>
    <col min="8456" max="8456" width="15.42578125" style="348" customWidth="1"/>
    <col min="8457" max="8457" width="15.140625" style="348" customWidth="1"/>
    <col min="8458" max="8458" width="15.42578125" style="348" customWidth="1"/>
    <col min="8459" max="8459" width="10.7109375" style="348" bestFit="1" customWidth="1"/>
    <col min="8460" max="8460" width="11.7109375" style="348" bestFit="1" customWidth="1"/>
    <col min="8461" max="8704" width="9.140625" style="348"/>
    <col min="8705" max="8705" width="13.5703125" style="348" customWidth="1"/>
    <col min="8706" max="8706" width="17.28515625" style="348" customWidth="1"/>
    <col min="8707" max="8707" width="15.85546875" style="348" customWidth="1"/>
    <col min="8708" max="8708" width="8.140625" style="348" customWidth="1"/>
    <col min="8709" max="8709" width="15.85546875" style="348" customWidth="1"/>
    <col min="8710" max="8710" width="15.42578125" style="348" customWidth="1"/>
    <col min="8711" max="8711" width="15.85546875" style="348" customWidth="1"/>
    <col min="8712" max="8712" width="15.42578125" style="348" customWidth="1"/>
    <col min="8713" max="8713" width="15.140625" style="348" customWidth="1"/>
    <col min="8714" max="8714" width="15.42578125" style="348" customWidth="1"/>
    <col min="8715" max="8715" width="10.7109375" style="348" bestFit="1" customWidth="1"/>
    <col min="8716" max="8716" width="11.7109375" style="348" bestFit="1" customWidth="1"/>
    <col min="8717" max="8960" width="9.140625" style="348"/>
    <col min="8961" max="8961" width="13.5703125" style="348" customWidth="1"/>
    <col min="8962" max="8962" width="17.28515625" style="348" customWidth="1"/>
    <col min="8963" max="8963" width="15.85546875" style="348" customWidth="1"/>
    <col min="8964" max="8964" width="8.140625" style="348" customWidth="1"/>
    <col min="8965" max="8965" width="15.85546875" style="348" customWidth="1"/>
    <col min="8966" max="8966" width="15.42578125" style="348" customWidth="1"/>
    <col min="8967" max="8967" width="15.85546875" style="348" customWidth="1"/>
    <col min="8968" max="8968" width="15.42578125" style="348" customWidth="1"/>
    <col min="8969" max="8969" width="15.140625" style="348" customWidth="1"/>
    <col min="8970" max="8970" width="15.42578125" style="348" customWidth="1"/>
    <col min="8971" max="8971" width="10.7109375" style="348" bestFit="1" customWidth="1"/>
    <col min="8972" max="8972" width="11.7109375" style="348" bestFit="1" customWidth="1"/>
    <col min="8973" max="9216" width="9.140625" style="348"/>
    <col min="9217" max="9217" width="13.5703125" style="348" customWidth="1"/>
    <col min="9218" max="9218" width="17.28515625" style="348" customWidth="1"/>
    <col min="9219" max="9219" width="15.85546875" style="348" customWidth="1"/>
    <col min="9220" max="9220" width="8.140625" style="348" customWidth="1"/>
    <col min="9221" max="9221" width="15.85546875" style="348" customWidth="1"/>
    <col min="9222" max="9222" width="15.42578125" style="348" customWidth="1"/>
    <col min="9223" max="9223" width="15.85546875" style="348" customWidth="1"/>
    <col min="9224" max="9224" width="15.42578125" style="348" customWidth="1"/>
    <col min="9225" max="9225" width="15.140625" style="348" customWidth="1"/>
    <col min="9226" max="9226" width="15.42578125" style="348" customWidth="1"/>
    <col min="9227" max="9227" width="10.7109375" style="348" bestFit="1" customWidth="1"/>
    <col min="9228" max="9228" width="11.7109375" style="348" bestFit="1" customWidth="1"/>
    <col min="9229" max="9472" width="9.140625" style="348"/>
    <col min="9473" max="9473" width="13.5703125" style="348" customWidth="1"/>
    <col min="9474" max="9474" width="17.28515625" style="348" customWidth="1"/>
    <col min="9475" max="9475" width="15.85546875" style="348" customWidth="1"/>
    <col min="9476" max="9476" width="8.140625" style="348" customWidth="1"/>
    <col min="9477" max="9477" width="15.85546875" style="348" customWidth="1"/>
    <col min="9478" max="9478" width="15.42578125" style="348" customWidth="1"/>
    <col min="9479" max="9479" width="15.85546875" style="348" customWidth="1"/>
    <col min="9480" max="9480" width="15.42578125" style="348" customWidth="1"/>
    <col min="9481" max="9481" width="15.140625" style="348" customWidth="1"/>
    <col min="9482" max="9482" width="15.42578125" style="348" customWidth="1"/>
    <col min="9483" max="9483" width="10.7109375" style="348" bestFit="1" customWidth="1"/>
    <col min="9484" max="9484" width="11.7109375" style="348" bestFit="1" customWidth="1"/>
    <col min="9485" max="9728" width="9.140625" style="348"/>
    <col min="9729" max="9729" width="13.5703125" style="348" customWidth="1"/>
    <col min="9730" max="9730" width="17.28515625" style="348" customWidth="1"/>
    <col min="9731" max="9731" width="15.85546875" style="348" customWidth="1"/>
    <col min="9732" max="9732" width="8.140625" style="348" customWidth="1"/>
    <col min="9733" max="9733" width="15.85546875" style="348" customWidth="1"/>
    <col min="9734" max="9734" width="15.42578125" style="348" customWidth="1"/>
    <col min="9735" max="9735" width="15.85546875" style="348" customWidth="1"/>
    <col min="9736" max="9736" width="15.42578125" style="348" customWidth="1"/>
    <col min="9737" max="9737" width="15.140625" style="348" customWidth="1"/>
    <col min="9738" max="9738" width="15.42578125" style="348" customWidth="1"/>
    <col min="9739" max="9739" width="10.7109375" style="348" bestFit="1" customWidth="1"/>
    <col min="9740" max="9740" width="11.7109375" style="348" bestFit="1" customWidth="1"/>
    <col min="9741" max="9984" width="9.140625" style="348"/>
    <col min="9985" max="9985" width="13.5703125" style="348" customWidth="1"/>
    <col min="9986" max="9986" width="17.28515625" style="348" customWidth="1"/>
    <col min="9987" max="9987" width="15.85546875" style="348" customWidth="1"/>
    <col min="9988" max="9988" width="8.140625" style="348" customWidth="1"/>
    <col min="9989" max="9989" width="15.85546875" style="348" customWidth="1"/>
    <col min="9990" max="9990" width="15.42578125" style="348" customWidth="1"/>
    <col min="9991" max="9991" width="15.85546875" style="348" customWidth="1"/>
    <col min="9992" max="9992" width="15.42578125" style="348" customWidth="1"/>
    <col min="9993" max="9993" width="15.140625" style="348" customWidth="1"/>
    <col min="9994" max="9994" width="15.42578125" style="348" customWidth="1"/>
    <col min="9995" max="9995" width="10.7109375" style="348" bestFit="1" customWidth="1"/>
    <col min="9996" max="9996" width="11.7109375" style="348" bestFit="1" customWidth="1"/>
    <col min="9997" max="10240" width="9.140625" style="348"/>
    <col min="10241" max="10241" width="13.5703125" style="348" customWidth="1"/>
    <col min="10242" max="10242" width="17.28515625" style="348" customWidth="1"/>
    <col min="10243" max="10243" width="15.85546875" style="348" customWidth="1"/>
    <col min="10244" max="10244" width="8.140625" style="348" customWidth="1"/>
    <col min="10245" max="10245" width="15.85546875" style="348" customWidth="1"/>
    <col min="10246" max="10246" width="15.42578125" style="348" customWidth="1"/>
    <col min="10247" max="10247" width="15.85546875" style="348" customWidth="1"/>
    <col min="10248" max="10248" width="15.42578125" style="348" customWidth="1"/>
    <col min="10249" max="10249" width="15.140625" style="348" customWidth="1"/>
    <col min="10250" max="10250" width="15.42578125" style="348" customWidth="1"/>
    <col min="10251" max="10251" width="10.7109375" style="348" bestFit="1" customWidth="1"/>
    <col min="10252" max="10252" width="11.7109375" style="348" bestFit="1" customWidth="1"/>
    <col min="10253" max="10496" width="9.140625" style="348"/>
    <col min="10497" max="10497" width="13.5703125" style="348" customWidth="1"/>
    <col min="10498" max="10498" width="17.28515625" style="348" customWidth="1"/>
    <col min="10499" max="10499" width="15.85546875" style="348" customWidth="1"/>
    <col min="10500" max="10500" width="8.140625" style="348" customWidth="1"/>
    <col min="10501" max="10501" width="15.85546875" style="348" customWidth="1"/>
    <col min="10502" max="10502" width="15.42578125" style="348" customWidth="1"/>
    <col min="10503" max="10503" width="15.85546875" style="348" customWidth="1"/>
    <col min="10504" max="10504" width="15.42578125" style="348" customWidth="1"/>
    <col min="10505" max="10505" width="15.140625" style="348" customWidth="1"/>
    <col min="10506" max="10506" width="15.42578125" style="348" customWidth="1"/>
    <col min="10507" max="10507" width="10.7109375" style="348" bestFit="1" customWidth="1"/>
    <col min="10508" max="10508" width="11.7109375" style="348" bestFit="1" customWidth="1"/>
    <col min="10509" max="10752" width="9.140625" style="348"/>
    <col min="10753" max="10753" width="13.5703125" style="348" customWidth="1"/>
    <col min="10754" max="10754" width="17.28515625" style="348" customWidth="1"/>
    <col min="10755" max="10755" width="15.85546875" style="348" customWidth="1"/>
    <col min="10756" max="10756" width="8.140625" style="348" customWidth="1"/>
    <col min="10757" max="10757" width="15.85546875" style="348" customWidth="1"/>
    <col min="10758" max="10758" width="15.42578125" style="348" customWidth="1"/>
    <col min="10759" max="10759" width="15.85546875" style="348" customWidth="1"/>
    <col min="10760" max="10760" width="15.42578125" style="348" customWidth="1"/>
    <col min="10761" max="10761" width="15.140625" style="348" customWidth="1"/>
    <col min="10762" max="10762" width="15.42578125" style="348" customWidth="1"/>
    <col min="10763" max="10763" width="10.7109375" style="348" bestFit="1" customWidth="1"/>
    <col min="10764" max="10764" width="11.7109375" style="348" bestFit="1" customWidth="1"/>
    <col min="10765" max="11008" width="9.140625" style="348"/>
    <col min="11009" max="11009" width="13.5703125" style="348" customWidth="1"/>
    <col min="11010" max="11010" width="17.28515625" style="348" customWidth="1"/>
    <col min="11011" max="11011" width="15.85546875" style="348" customWidth="1"/>
    <col min="11012" max="11012" width="8.140625" style="348" customWidth="1"/>
    <col min="11013" max="11013" width="15.85546875" style="348" customWidth="1"/>
    <col min="11014" max="11014" width="15.42578125" style="348" customWidth="1"/>
    <col min="11015" max="11015" width="15.85546875" style="348" customWidth="1"/>
    <col min="11016" max="11016" width="15.42578125" style="348" customWidth="1"/>
    <col min="11017" max="11017" width="15.140625" style="348" customWidth="1"/>
    <col min="11018" max="11018" width="15.42578125" style="348" customWidth="1"/>
    <col min="11019" max="11019" width="10.7109375" style="348" bestFit="1" customWidth="1"/>
    <col min="11020" max="11020" width="11.7109375" style="348" bestFit="1" customWidth="1"/>
    <col min="11021" max="11264" width="9.140625" style="348"/>
    <col min="11265" max="11265" width="13.5703125" style="348" customWidth="1"/>
    <col min="11266" max="11266" width="17.28515625" style="348" customWidth="1"/>
    <col min="11267" max="11267" width="15.85546875" style="348" customWidth="1"/>
    <col min="11268" max="11268" width="8.140625" style="348" customWidth="1"/>
    <col min="11269" max="11269" width="15.85546875" style="348" customWidth="1"/>
    <col min="11270" max="11270" width="15.42578125" style="348" customWidth="1"/>
    <col min="11271" max="11271" width="15.85546875" style="348" customWidth="1"/>
    <col min="11272" max="11272" width="15.42578125" style="348" customWidth="1"/>
    <col min="11273" max="11273" width="15.140625" style="348" customWidth="1"/>
    <col min="11274" max="11274" width="15.42578125" style="348" customWidth="1"/>
    <col min="11275" max="11275" width="10.7109375" style="348" bestFit="1" customWidth="1"/>
    <col min="11276" max="11276" width="11.7109375" style="348" bestFit="1" customWidth="1"/>
    <col min="11277" max="11520" width="9.140625" style="348"/>
    <col min="11521" max="11521" width="13.5703125" style="348" customWidth="1"/>
    <col min="11522" max="11522" width="17.28515625" style="348" customWidth="1"/>
    <col min="11523" max="11523" width="15.85546875" style="348" customWidth="1"/>
    <col min="11524" max="11524" width="8.140625" style="348" customWidth="1"/>
    <col min="11525" max="11525" width="15.85546875" style="348" customWidth="1"/>
    <col min="11526" max="11526" width="15.42578125" style="348" customWidth="1"/>
    <col min="11527" max="11527" width="15.85546875" style="348" customWidth="1"/>
    <col min="11528" max="11528" width="15.42578125" style="348" customWidth="1"/>
    <col min="11529" max="11529" width="15.140625" style="348" customWidth="1"/>
    <col min="11530" max="11530" width="15.42578125" style="348" customWidth="1"/>
    <col min="11531" max="11531" width="10.7109375" style="348" bestFit="1" customWidth="1"/>
    <col min="11532" max="11532" width="11.7109375" style="348" bestFit="1" customWidth="1"/>
    <col min="11533" max="11776" width="9.140625" style="348"/>
    <col min="11777" max="11777" width="13.5703125" style="348" customWidth="1"/>
    <col min="11778" max="11778" width="17.28515625" style="348" customWidth="1"/>
    <col min="11779" max="11779" width="15.85546875" style="348" customWidth="1"/>
    <col min="11780" max="11780" width="8.140625" style="348" customWidth="1"/>
    <col min="11781" max="11781" width="15.85546875" style="348" customWidth="1"/>
    <col min="11782" max="11782" width="15.42578125" style="348" customWidth="1"/>
    <col min="11783" max="11783" width="15.85546875" style="348" customWidth="1"/>
    <col min="11784" max="11784" width="15.42578125" style="348" customWidth="1"/>
    <col min="11785" max="11785" width="15.140625" style="348" customWidth="1"/>
    <col min="11786" max="11786" width="15.42578125" style="348" customWidth="1"/>
    <col min="11787" max="11787" width="10.7109375" style="348" bestFit="1" customWidth="1"/>
    <col min="11788" max="11788" width="11.7109375" style="348" bestFit="1" customWidth="1"/>
    <col min="11789" max="12032" width="9.140625" style="348"/>
    <col min="12033" max="12033" width="13.5703125" style="348" customWidth="1"/>
    <col min="12034" max="12034" width="17.28515625" style="348" customWidth="1"/>
    <col min="12035" max="12035" width="15.85546875" style="348" customWidth="1"/>
    <col min="12036" max="12036" width="8.140625" style="348" customWidth="1"/>
    <col min="12037" max="12037" width="15.85546875" style="348" customWidth="1"/>
    <col min="12038" max="12038" width="15.42578125" style="348" customWidth="1"/>
    <col min="12039" max="12039" width="15.85546875" style="348" customWidth="1"/>
    <col min="12040" max="12040" width="15.42578125" style="348" customWidth="1"/>
    <col min="12041" max="12041" width="15.140625" style="348" customWidth="1"/>
    <col min="12042" max="12042" width="15.42578125" style="348" customWidth="1"/>
    <col min="12043" max="12043" width="10.7109375" style="348" bestFit="1" customWidth="1"/>
    <col min="12044" max="12044" width="11.7109375" style="348" bestFit="1" customWidth="1"/>
    <col min="12045" max="12288" width="9.140625" style="348"/>
    <col min="12289" max="12289" width="13.5703125" style="348" customWidth="1"/>
    <col min="12290" max="12290" width="17.28515625" style="348" customWidth="1"/>
    <col min="12291" max="12291" width="15.85546875" style="348" customWidth="1"/>
    <col min="12292" max="12292" width="8.140625" style="348" customWidth="1"/>
    <col min="12293" max="12293" width="15.85546875" style="348" customWidth="1"/>
    <col min="12294" max="12294" width="15.42578125" style="348" customWidth="1"/>
    <col min="12295" max="12295" width="15.85546875" style="348" customWidth="1"/>
    <col min="12296" max="12296" width="15.42578125" style="348" customWidth="1"/>
    <col min="12297" max="12297" width="15.140625" style="348" customWidth="1"/>
    <col min="12298" max="12298" width="15.42578125" style="348" customWidth="1"/>
    <col min="12299" max="12299" width="10.7109375" style="348" bestFit="1" customWidth="1"/>
    <col min="12300" max="12300" width="11.7109375" style="348" bestFit="1" customWidth="1"/>
    <col min="12301" max="12544" width="9.140625" style="348"/>
    <col min="12545" max="12545" width="13.5703125" style="348" customWidth="1"/>
    <col min="12546" max="12546" width="17.28515625" style="348" customWidth="1"/>
    <col min="12547" max="12547" width="15.85546875" style="348" customWidth="1"/>
    <col min="12548" max="12548" width="8.140625" style="348" customWidth="1"/>
    <col min="12549" max="12549" width="15.85546875" style="348" customWidth="1"/>
    <col min="12550" max="12550" width="15.42578125" style="348" customWidth="1"/>
    <col min="12551" max="12551" width="15.85546875" style="348" customWidth="1"/>
    <col min="12552" max="12552" width="15.42578125" style="348" customWidth="1"/>
    <col min="12553" max="12553" width="15.140625" style="348" customWidth="1"/>
    <col min="12554" max="12554" width="15.42578125" style="348" customWidth="1"/>
    <col min="12555" max="12555" width="10.7109375" style="348" bestFit="1" customWidth="1"/>
    <col min="12556" max="12556" width="11.7109375" style="348" bestFit="1" customWidth="1"/>
    <col min="12557" max="12800" width="9.140625" style="348"/>
    <col min="12801" max="12801" width="13.5703125" style="348" customWidth="1"/>
    <col min="12802" max="12802" width="17.28515625" style="348" customWidth="1"/>
    <col min="12803" max="12803" width="15.85546875" style="348" customWidth="1"/>
    <col min="12804" max="12804" width="8.140625" style="348" customWidth="1"/>
    <col min="12805" max="12805" width="15.85546875" style="348" customWidth="1"/>
    <col min="12806" max="12806" width="15.42578125" style="348" customWidth="1"/>
    <col min="12807" max="12807" width="15.85546875" style="348" customWidth="1"/>
    <col min="12808" max="12808" width="15.42578125" style="348" customWidth="1"/>
    <col min="12809" max="12809" width="15.140625" style="348" customWidth="1"/>
    <col min="12810" max="12810" width="15.42578125" style="348" customWidth="1"/>
    <col min="12811" max="12811" width="10.7109375" style="348" bestFit="1" customWidth="1"/>
    <col min="12812" max="12812" width="11.7109375" style="348" bestFit="1" customWidth="1"/>
    <col min="12813" max="13056" width="9.140625" style="348"/>
    <col min="13057" max="13057" width="13.5703125" style="348" customWidth="1"/>
    <col min="13058" max="13058" width="17.28515625" style="348" customWidth="1"/>
    <col min="13059" max="13059" width="15.85546875" style="348" customWidth="1"/>
    <col min="13060" max="13060" width="8.140625" style="348" customWidth="1"/>
    <col min="13061" max="13061" width="15.85546875" style="348" customWidth="1"/>
    <col min="13062" max="13062" width="15.42578125" style="348" customWidth="1"/>
    <col min="13063" max="13063" width="15.85546875" style="348" customWidth="1"/>
    <col min="13064" max="13064" width="15.42578125" style="348" customWidth="1"/>
    <col min="13065" max="13065" width="15.140625" style="348" customWidth="1"/>
    <col min="13066" max="13066" width="15.42578125" style="348" customWidth="1"/>
    <col min="13067" max="13067" width="10.7109375" style="348" bestFit="1" customWidth="1"/>
    <col min="13068" max="13068" width="11.7109375" style="348" bestFit="1" customWidth="1"/>
    <col min="13069" max="13312" width="9.140625" style="348"/>
    <col min="13313" max="13313" width="13.5703125" style="348" customWidth="1"/>
    <col min="13314" max="13314" width="17.28515625" style="348" customWidth="1"/>
    <col min="13315" max="13315" width="15.85546875" style="348" customWidth="1"/>
    <col min="13316" max="13316" width="8.140625" style="348" customWidth="1"/>
    <col min="13317" max="13317" width="15.85546875" style="348" customWidth="1"/>
    <col min="13318" max="13318" width="15.42578125" style="348" customWidth="1"/>
    <col min="13319" max="13319" width="15.85546875" style="348" customWidth="1"/>
    <col min="13320" max="13320" width="15.42578125" style="348" customWidth="1"/>
    <col min="13321" max="13321" width="15.140625" style="348" customWidth="1"/>
    <col min="13322" max="13322" width="15.42578125" style="348" customWidth="1"/>
    <col min="13323" max="13323" width="10.7109375" style="348" bestFit="1" customWidth="1"/>
    <col min="13324" max="13324" width="11.7109375" style="348" bestFit="1" customWidth="1"/>
    <col min="13325" max="13568" width="9.140625" style="348"/>
    <col min="13569" max="13569" width="13.5703125" style="348" customWidth="1"/>
    <col min="13570" max="13570" width="17.28515625" style="348" customWidth="1"/>
    <col min="13571" max="13571" width="15.85546875" style="348" customWidth="1"/>
    <col min="13572" max="13572" width="8.140625" style="348" customWidth="1"/>
    <col min="13573" max="13573" width="15.85546875" style="348" customWidth="1"/>
    <col min="13574" max="13574" width="15.42578125" style="348" customWidth="1"/>
    <col min="13575" max="13575" width="15.85546875" style="348" customWidth="1"/>
    <col min="13576" max="13576" width="15.42578125" style="348" customWidth="1"/>
    <col min="13577" max="13577" width="15.140625" style="348" customWidth="1"/>
    <col min="13578" max="13578" width="15.42578125" style="348" customWidth="1"/>
    <col min="13579" max="13579" width="10.7109375" style="348" bestFit="1" customWidth="1"/>
    <col min="13580" max="13580" width="11.7109375" style="348" bestFit="1" customWidth="1"/>
    <col min="13581" max="13824" width="9.140625" style="348"/>
    <col min="13825" max="13825" width="13.5703125" style="348" customWidth="1"/>
    <col min="13826" max="13826" width="17.28515625" style="348" customWidth="1"/>
    <col min="13827" max="13827" width="15.85546875" style="348" customWidth="1"/>
    <col min="13828" max="13828" width="8.140625" style="348" customWidth="1"/>
    <col min="13829" max="13829" width="15.85546875" style="348" customWidth="1"/>
    <col min="13830" max="13830" width="15.42578125" style="348" customWidth="1"/>
    <col min="13831" max="13831" width="15.85546875" style="348" customWidth="1"/>
    <col min="13832" max="13832" width="15.42578125" style="348" customWidth="1"/>
    <col min="13833" max="13833" width="15.140625" style="348" customWidth="1"/>
    <col min="13834" max="13834" width="15.42578125" style="348" customWidth="1"/>
    <col min="13835" max="13835" width="10.7109375" style="348" bestFit="1" customWidth="1"/>
    <col min="13836" max="13836" width="11.7109375" style="348" bestFit="1" customWidth="1"/>
    <col min="13837" max="14080" width="9.140625" style="348"/>
    <col min="14081" max="14081" width="13.5703125" style="348" customWidth="1"/>
    <col min="14082" max="14082" width="17.28515625" style="348" customWidth="1"/>
    <col min="14083" max="14083" width="15.85546875" style="348" customWidth="1"/>
    <col min="14084" max="14084" width="8.140625" style="348" customWidth="1"/>
    <col min="14085" max="14085" width="15.85546875" style="348" customWidth="1"/>
    <col min="14086" max="14086" width="15.42578125" style="348" customWidth="1"/>
    <col min="14087" max="14087" width="15.85546875" style="348" customWidth="1"/>
    <col min="14088" max="14088" width="15.42578125" style="348" customWidth="1"/>
    <col min="14089" max="14089" width="15.140625" style="348" customWidth="1"/>
    <col min="14090" max="14090" width="15.42578125" style="348" customWidth="1"/>
    <col min="14091" max="14091" width="10.7109375" style="348" bestFit="1" customWidth="1"/>
    <col min="14092" max="14092" width="11.7109375" style="348" bestFit="1" customWidth="1"/>
    <col min="14093" max="14336" width="9.140625" style="348"/>
    <col min="14337" max="14337" width="13.5703125" style="348" customWidth="1"/>
    <col min="14338" max="14338" width="17.28515625" style="348" customWidth="1"/>
    <col min="14339" max="14339" width="15.85546875" style="348" customWidth="1"/>
    <col min="14340" max="14340" width="8.140625" style="348" customWidth="1"/>
    <col min="14341" max="14341" width="15.85546875" style="348" customWidth="1"/>
    <col min="14342" max="14342" width="15.42578125" style="348" customWidth="1"/>
    <col min="14343" max="14343" width="15.85546875" style="348" customWidth="1"/>
    <col min="14344" max="14344" width="15.42578125" style="348" customWidth="1"/>
    <col min="14345" max="14345" width="15.140625" style="348" customWidth="1"/>
    <col min="14346" max="14346" width="15.42578125" style="348" customWidth="1"/>
    <col min="14347" max="14347" width="10.7109375" style="348" bestFit="1" customWidth="1"/>
    <col min="14348" max="14348" width="11.7109375" style="348" bestFit="1" customWidth="1"/>
    <col min="14349" max="14592" width="9.140625" style="348"/>
    <col min="14593" max="14593" width="13.5703125" style="348" customWidth="1"/>
    <col min="14594" max="14594" width="17.28515625" style="348" customWidth="1"/>
    <col min="14595" max="14595" width="15.85546875" style="348" customWidth="1"/>
    <col min="14596" max="14596" width="8.140625" style="348" customWidth="1"/>
    <col min="14597" max="14597" width="15.85546875" style="348" customWidth="1"/>
    <col min="14598" max="14598" width="15.42578125" style="348" customWidth="1"/>
    <col min="14599" max="14599" width="15.85546875" style="348" customWidth="1"/>
    <col min="14600" max="14600" width="15.42578125" style="348" customWidth="1"/>
    <col min="14601" max="14601" width="15.140625" style="348" customWidth="1"/>
    <col min="14602" max="14602" width="15.42578125" style="348" customWidth="1"/>
    <col min="14603" max="14603" width="10.7109375" style="348" bestFit="1" customWidth="1"/>
    <col min="14604" max="14604" width="11.7109375" style="348" bestFit="1" customWidth="1"/>
    <col min="14605" max="14848" width="9.140625" style="348"/>
    <col min="14849" max="14849" width="13.5703125" style="348" customWidth="1"/>
    <col min="14850" max="14850" width="17.28515625" style="348" customWidth="1"/>
    <col min="14851" max="14851" width="15.85546875" style="348" customWidth="1"/>
    <col min="14852" max="14852" width="8.140625" style="348" customWidth="1"/>
    <col min="14853" max="14853" width="15.85546875" style="348" customWidth="1"/>
    <col min="14854" max="14854" width="15.42578125" style="348" customWidth="1"/>
    <col min="14855" max="14855" width="15.85546875" style="348" customWidth="1"/>
    <col min="14856" max="14856" width="15.42578125" style="348" customWidth="1"/>
    <col min="14857" max="14857" width="15.140625" style="348" customWidth="1"/>
    <col min="14858" max="14858" width="15.42578125" style="348" customWidth="1"/>
    <col min="14859" max="14859" width="10.7109375" style="348" bestFit="1" customWidth="1"/>
    <col min="14860" max="14860" width="11.7109375" style="348" bestFit="1" customWidth="1"/>
    <col min="14861" max="15104" width="9.140625" style="348"/>
    <col min="15105" max="15105" width="13.5703125" style="348" customWidth="1"/>
    <col min="15106" max="15106" width="17.28515625" style="348" customWidth="1"/>
    <col min="15107" max="15107" width="15.85546875" style="348" customWidth="1"/>
    <col min="15108" max="15108" width="8.140625" style="348" customWidth="1"/>
    <col min="15109" max="15109" width="15.85546875" style="348" customWidth="1"/>
    <col min="15110" max="15110" width="15.42578125" style="348" customWidth="1"/>
    <col min="15111" max="15111" width="15.85546875" style="348" customWidth="1"/>
    <col min="15112" max="15112" width="15.42578125" style="348" customWidth="1"/>
    <col min="15113" max="15113" width="15.140625" style="348" customWidth="1"/>
    <col min="15114" max="15114" width="15.42578125" style="348" customWidth="1"/>
    <col min="15115" max="15115" width="10.7109375" style="348" bestFit="1" customWidth="1"/>
    <col min="15116" max="15116" width="11.7109375" style="348" bestFit="1" customWidth="1"/>
    <col min="15117" max="15360" width="9.140625" style="348"/>
    <col min="15361" max="15361" width="13.5703125" style="348" customWidth="1"/>
    <col min="15362" max="15362" width="17.28515625" style="348" customWidth="1"/>
    <col min="15363" max="15363" width="15.85546875" style="348" customWidth="1"/>
    <col min="15364" max="15364" width="8.140625" style="348" customWidth="1"/>
    <col min="15365" max="15365" width="15.85546875" style="348" customWidth="1"/>
    <col min="15366" max="15366" width="15.42578125" style="348" customWidth="1"/>
    <col min="15367" max="15367" width="15.85546875" style="348" customWidth="1"/>
    <col min="15368" max="15368" width="15.42578125" style="348" customWidth="1"/>
    <col min="15369" max="15369" width="15.140625" style="348" customWidth="1"/>
    <col min="15370" max="15370" width="15.42578125" style="348" customWidth="1"/>
    <col min="15371" max="15371" width="10.7109375" style="348" bestFit="1" customWidth="1"/>
    <col min="15372" max="15372" width="11.7109375" style="348" bestFit="1" customWidth="1"/>
    <col min="15373" max="15616" width="9.140625" style="348"/>
    <col min="15617" max="15617" width="13.5703125" style="348" customWidth="1"/>
    <col min="15618" max="15618" width="17.28515625" style="348" customWidth="1"/>
    <col min="15619" max="15619" width="15.85546875" style="348" customWidth="1"/>
    <col min="15620" max="15620" width="8.140625" style="348" customWidth="1"/>
    <col min="15621" max="15621" width="15.85546875" style="348" customWidth="1"/>
    <col min="15622" max="15622" width="15.42578125" style="348" customWidth="1"/>
    <col min="15623" max="15623" width="15.85546875" style="348" customWidth="1"/>
    <col min="15624" max="15624" width="15.42578125" style="348" customWidth="1"/>
    <col min="15625" max="15625" width="15.140625" style="348" customWidth="1"/>
    <col min="15626" max="15626" width="15.42578125" style="348" customWidth="1"/>
    <col min="15627" max="15627" width="10.7109375" style="348" bestFit="1" customWidth="1"/>
    <col min="15628" max="15628" width="11.7109375" style="348" bestFit="1" customWidth="1"/>
    <col min="15629" max="15872" width="9.140625" style="348"/>
    <col min="15873" max="15873" width="13.5703125" style="348" customWidth="1"/>
    <col min="15874" max="15874" width="17.28515625" style="348" customWidth="1"/>
    <col min="15875" max="15875" width="15.85546875" style="348" customWidth="1"/>
    <col min="15876" max="15876" width="8.140625" style="348" customWidth="1"/>
    <col min="15877" max="15877" width="15.85546875" style="348" customWidth="1"/>
    <col min="15878" max="15878" width="15.42578125" style="348" customWidth="1"/>
    <col min="15879" max="15879" width="15.85546875" style="348" customWidth="1"/>
    <col min="15880" max="15880" width="15.42578125" style="348" customWidth="1"/>
    <col min="15881" max="15881" width="15.140625" style="348" customWidth="1"/>
    <col min="15882" max="15882" width="15.42578125" style="348" customWidth="1"/>
    <col min="15883" max="15883" width="10.7109375" style="348" bestFit="1" customWidth="1"/>
    <col min="15884" max="15884" width="11.7109375" style="348" bestFit="1" customWidth="1"/>
    <col min="15885" max="16128" width="9.140625" style="348"/>
    <col min="16129" max="16129" width="13.5703125" style="348" customWidth="1"/>
    <col min="16130" max="16130" width="17.28515625" style="348" customWidth="1"/>
    <col min="16131" max="16131" width="15.85546875" style="348" customWidth="1"/>
    <col min="16132" max="16132" width="8.140625" style="348" customWidth="1"/>
    <col min="16133" max="16133" width="15.85546875" style="348" customWidth="1"/>
    <col min="16134" max="16134" width="15.42578125" style="348" customWidth="1"/>
    <col min="16135" max="16135" width="15.85546875" style="348" customWidth="1"/>
    <col min="16136" max="16136" width="15.42578125" style="348" customWidth="1"/>
    <col min="16137" max="16137" width="15.140625" style="348" customWidth="1"/>
    <col min="16138" max="16138" width="15.42578125" style="348" customWidth="1"/>
    <col min="16139" max="16139" width="10.7109375" style="348" bestFit="1" customWidth="1"/>
    <col min="16140" max="16140" width="11.7109375" style="348" bestFit="1" customWidth="1"/>
    <col min="16141" max="16384" width="9.140625" style="348"/>
  </cols>
  <sheetData>
    <row r="1" spans="1:10" ht="25.7" customHeight="1">
      <c r="A1" s="347"/>
      <c r="B1" s="347"/>
      <c r="C1" s="347"/>
      <c r="D1" s="347"/>
      <c r="E1" s="347"/>
      <c r="F1" s="347"/>
      <c r="G1" s="347"/>
      <c r="H1" s="347"/>
      <c r="I1" s="347"/>
      <c r="J1" s="347"/>
    </row>
    <row r="2" spans="1:10" ht="18.2" customHeight="1">
      <c r="A2" s="508" t="s">
        <v>562</v>
      </c>
      <c r="B2" s="508"/>
      <c r="C2" s="508"/>
      <c r="D2" s="508"/>
      <c r="E2" s="509" t="s">
        <v>563</v>
      </c>
      <c r="F2" s="509"/>
      <c r="G2" s="509"/>
      <c r="H2" s="509"/>
      <c r="I2" s="509"/>
      <c r="J2" s="509"/>
    </row>
    <row r="3" spans="1:10" ht="26.45" customHeight="1">
      <c r="A3" s="347"/>
      <c r="B3" s="347"/>
      <c r="C3" s="347"/>
      <c r="D3" s="347"/>
      <c r="E3" s="347"/>
      <c r="F3" s="347"/>
      <c r="G3" s="347"/>
      <c r="H3" s="347"/>
      <c r="I3" s="347"/>
      <c r="J3" s="347"/>
    </row>
    <row r="4" spans="1:10" ht="21.95" customHeight="1">
      <c r="A4" s="510" t="s">
        <v>562</v>
      </c>
      <c r="B4" s="510"/>
      <c r="C4" s="510"/>
      <c r="D4" s="510"/>
      <c r="E4" s="510"/>
      <c r="F4" s="510"/>
      <c r="G4" s="510"/>
      <c r="H4" s="510"/>
      <c r="I4" s="510"/>
      <c r="J4" s="510"/>
    </row>
    <row r="5" spans="1:10" ht="14.45" customHeight="1">
      <c r="A5" s="511" t="s">
        <v>564</v>
      </c>
      <c r="B5" s="511"/>
      <c r="C5" s="511"/>
      <c r="D5" s="511"/>
      <c r="E5" s="511"/>
      <c r="F5" s="511"/>
      <c r="G5" s="511"/>
      <c r="H5" s="511"/>
      <c r="I5" s="512" t="s">
        <v>704</v>
      </c>
      <c r="J5" s="512"/>
    </row>
    <row r="6" spans="1:10" ht="15.2" customHeight="1">
      <c r="A6" s="347"/>
      <c r="B6" s="347"/>
      <c r="C6" s="347"/>
      <c r="D6" s="347"/>
      <c r="E6" s="347"/>
      <c r="F6" s="347"/>
      <c r="G6" s="347"/>
      <c r="H6" s="347"/>
      <c r="I6" s="347"/>
      <c r="J6" s="347"/>
    </row>
    <row r="7" spans="1:10" ht="14.45" customHeight="1">
      <c r="A7" s="513" t="s">
        <v>565</v>
      </c>
      <c r="B7" s="513"/>
      <c r="C7" s="349" t="s">
        <v>566</v>
      </c>
      <c r="D7" s="349" t="s">
        <v>567</v>
      </c>
      <c r="E7" s="514" t="s">
        <v>281</v>
      </c>
      <c r="F7" s="514"/>
      <c r="G7" s="514" t="s">
        <v>568</v>
      </c>
      <c r="H7" s="514"/>
      <c r="I7" s="515" t="s">
        <v>282</v>
      </c>
      <c r="J7" s="515"/>
    </row>
    <row r="8" spans="1:10" ht="15.2" customHeight="1">
      <c r="A8" s="516"/>
      <c r="B8" s="516"/>
      <c r="C8" s="350" t="s">
        <v>569</v>
      </c>
      <c r="D8" s="350" t="s">
        <v>570</v>
      </c>
      <c r="E8" s="351" t="s">
        <v>571</v>
      </c>
      <c r="F8" s="351" t="s">
        <v>572</v>
      </c>
      <c r="G8" s="351" t="s">
        <v>571</v>
      </c>
      <c r="H8" s="351" t="s">
        <v>572</v>
      </c>
      <c r="I8" s="351" t="s">
        <v>571</v>
      </c>
      <c r="J8" s="352" t="s">
        <v>572</v>
      </c>
    </row>
    <row r="9" spans="1:10" ht="14.45" customHeight="1">
      <c r="A9" s="517" t="s">
        <v>573</v>
      </c>
      <c r="B9" s="517"/>
      <c r="C9" s="517"/>
      <c r="D9" s="517"/>
      <c r="E9" s="517"/>
      <c r="F9" s="517"/>
      <c r="G9" s="517"/>
      <c r="H9" s="517"/>
      <c r="I9" s="517"/>
      <c r="J9" s="517"/>
    </row>
    <row r="10" spans="1:10" ht="14.45" customHeight="1">
      <c r="A10" s="518" t="s">
        <v>574</v>
      </c>
      <c r="B10" s="518"/>
      <c r="C10" s="353" t="s">
        <v>575</v>
      </c>
      <c r="D10" s="353" t="s">
        <v>576</v>
      </c>
      <c r="E10" s="354">
        <v>0</v>
      </c>
      <c r="F10" s="354">
        <v>0</v>
      </c>
      <c r="G10" s="355">
        <v>150664333.78</v>
      </c>
      <c r="H10" s="355">
        <v>22174375.460000001</v>
      </c>
      <c r="I10" s="355">
        <v>128489958.31999999</v>
      </c>
      <c r="J10" s="356">
        <v>0</v>
      </c>
    </row>
    <row r="11" spans="1:10" ht="12.2" customHeight="1">
      <c r="A11" s="519" t="s">
        <v>577</v>
      </c>
      <c r="B11" s="519"/>
      <c r="C11" s="519"/>
      <c r="D11" s="519"/>
      <c r="E11" s="520">
        <v>0</v>
      </c>
      <c r="F11" s="520">
        <v>0</v>
      </c>
      <c r="G11" s="520">
        <v>150664333.78</v>
      </c>
      <c r="H11" s="520">
        <v>22174375.460000001</v>
      </c>
      <c r="I11" s="520">
        <v>128489958.31999999</v>
      </c>
      <c r="J11" s="357">
        <v>0</v>
      </c>
    </row>
    <row r="12" spans="1:10" ht="2.25" customHeight="1">
      <c r="A12" s="519"/>
      <c r="B12" s="519"/>
      <c r="C12" s="519"/>
      <c r="D12" s="519"/>
      <c r="E12" s="520"/>
      <c r="F12" s="520"/>
      <c r="G12" s="520"/>
      <c r="H12" s="520"/>
      <c r="I12" s="520"/>
      <c r="J12" s="358"/>
    </row>
    <row r="13" spans="1:10" ht="14.45" customHeight="1">
      <c r="A13" s="517" t="s">
        <v>578</v>
      </c>
      <c r="B13" s="517"/>
      <c r="C13" s="517"/>
      <c r="D13" s="517"/>
      <c r="E13" s="517"/>
      <c r="F13" s="517"/>
      <c r="G13" s="517"/>
      <c r="H13" s="517"/>
      <c r="I13" s="517"/>
      <c r="J13" s="517"/>
    </row>
    <row r="14" spans="1:10" ht="15.2" customHeight="1">
      <c r="A14" s="518" t="s">
        <v>579</v>
      </c>
      <c r="B14" s="518"/>
      <c r="C14" s="353" t="s">
        <v>580</v>
      </c>
      <c r="D14" s="353" t="s">
        <v>576</v>
      </c>
      <c r="E14" s="354">
        <v>317692.06</v>
      </c>
      <c r="F14" s="354">
        <v>0</v>
      </c>
      <c r="G14" s="355">
        <v>260554698.99000001</v>
      </c>
      <c r="H14" s="355">
        <v>260641729.59999999</v>
      </c>
      <c r="I14" s="355">
        <v>230661.45</v>
      </c>
      <c r="J14" s="356">
        <v>0</v>
      </c>
    </row>
    <row r="15" spans="1:10" ht="14.45" customHeight="1">
      <c r="A15" s="518" t="s">
        <v>581</v>
      </c>
      <c r="B15" s="518"/>
      <c r="C15" s="353" t="s">
        <v>582</v>
      </c>
      <c r="D15" s="353" t="s">
        <v>576</v>
      </c>
      <c r="E15" s="354">
        <v>245.94</v>
      </c>
      <c r="F15" s="354">
        <v>0</v>
      </c>
      <c r="G15" s="355">
        <v>831542.47</v>
      </c>
      <c r="H15" s="355">
        <v>831542.47</v>
      </c>
      <c r="I15" s="355">
        <v>245.94</v>
      </c>
      <c r="J15" s="356">
        <v>0</v>
      </c>
    </row>
    <row r="16" spans="1:10" ht="12.2" customHeight="1">
      <c r="A16" s="519" t="s">
        <v>577</v>
      </c>
      <c r="B16" s="519"/>
      <c r="C16" s="519"/>
      <c r="D16" s="519"/>
      <c r="E16" s="520">
        <v>317938</v>
      </c>
      <c r="F16" s="520">
        <v>0</v>
      </c>
      <c r="G16" s="520">
        <v>261386241.46000001</v>
      </c>
      <c r="H16" s="520">
        <v>261473272.06999999</v>
      </c>
      <c r="I16" s="520">
        <v>230907.39</v>
      </c>
      <c r="J16" s="357">
        <v>0</v>
      </c>
    </row>
    <row r="17" spans="1:10" ht="2.25" customHeight="1">
      <c r="A17" s="519"/>
      <c r="B17" s="519"/>
      <c r="C17" s="519"/>
      <c r="D17" s="519"/>
      <c r="E17" s="520"/>
      <c r="F17" s="520"/>
      <c r="G17" s="520"/>
      <c r="H17" s="520"/>
      <c r="I17" s="520"/>
      <c r="J17" s="358"/>
    </row>
    <row r="18" spans="1:10" ht="14.45" customHeight="1">
      <c r="A18" s="517" t="s">
        <v>578</v>
      </c>
      <c r="B18" s="517"/>
      <c r="C18" s="517"/>
      <c r="D18" s="517"/>
      <c r="E18" s="517"/>
      <c r="F18" s="517"/>
      <c r="G18" s="517"/>
      <c r="H18" s="517"/>
      <c r="I18" s="517"/>
      <c r="J18" s="517"/>
    </row>
    <row r="19" spans="1:10" ht="14.45" customHeight="1">
      <c r="A19" s="522" t="s">
        <v>583</v>
      </c>
      <c r="B19" s="522"/>
      <c r="C19" s="353" t="s">
        <v>584</v>
      </c>
      <c r="D19" s="353" t="s">
        <v>585</v>
      </c>
      <c r="E19" s="354">
        <v>2188309.7000000002</v>
      </c>
      <c r="F19" s="354">
        <v>0</v>
      </c>
      <c r="G19" s="355">
        <v>492751169.85000002</v>
      </c>
      <c r="H19" s="355">
        <v>494846608.67000002</v>
      </c>
      <c r="I19" s="355">
        <v>92870.88</v>
      </c>
      <c r="J19" s="356">
        <v>0</v>
      </c>
    </row>
    <row r="20" spans="1:10" ht="15.2" customHeight="1">
      <c r="A20" s="521"/>
      <c r="B20" s="521"/>
      <c r="C20" s="359"/>
      <c r="D20" s="359"/>
      <c r="E20" s="354">
        <v>767.96</v>
      </c>
      <c r="F20" s="354">
        <v>0</v>
      </c>
      <c r="G20" s="354">
        <v>172932.49</v>
      </c>
      <c r="H20" s="354">
        <v>173667.85</v>
      </c>
      <c r="I20" s="354">
        <v>32.6</v>
      </c>
      <c r="J20" s="360">
        <v>0</v>
      </c>
    </row>
    <row r="21" spans="1:10" ht="14.45" customHeight="1">
      <c r="A21" s="522" t="s">
        <v>586</v>
      </c>
      <c r="B21" s="522"/>
      <c r="C21" s="353" t="s">
        <v>587</v>
      </c>
      <c r="D21" s="353" t="s">
        <v>588</v>
      </c>
      <c r="E21" s="354">
        <v>6821.09</v>
      </c>
      <c r="F21" s="354">
        <v>0</v>
      </c>
      <c r="G21" s="355">
        <v>0</v>
      </c>
      <c r="H21" s="355">
        <v>0</v>
      </c>
      <c r="I21" s="355">
        <v>6821.09</v>
      </c>
      <c r="J21" s="356">
        <v>0</v>
      </c>
    </row>
    <row r="22" spans="1:10" ht="14.45" customHeight="1">
      <c r="A22" s="521"/>
      <c r="B22" s="521"/>
      <c r="C22" s="359"/>
      <c r="D22" s="359"/>
      <c r="E22" s="354">
        <v>0</v>
      </c>
      <c r="F22" s="354">
        <v>0</v>
      </c>
      <c r="G22" s="354">
        <v>0</v>
      </c>
      <c r="H22" s="354">
        <v>0</v>
      </c>
      <c r="I22" s="354">
        <v>0</v>
      </c>
      <c r="J22" s="360">
        <v>0</v>
      </c>
    </row>
    <row r="23" spans="1:10" ht="14.45" customHeight="1">
      <c r="A23" s="522" t="s">
        <v>705</v>
      </c>
      <c r="B23" s="522"/>
      <c r="C23" s="353" t="s">
        <v>725</v>
      </c>
      <c r="D23" s="353" t="s">
        <v>585</v>
      </c>
      <c r="E23" s="354">
        <v>0</v>
      </c>
      <c r="F23" s="354">
        <v>0</v>
      </c>
      <c r="G23" s="355">
        <v>540912040.37</v>
      </c>
      <c r="H23" s="355">
        <v>430308092.56999999</v>
      </c>
      <c r="I23" s="355">
        <v>110603947.8</v>
      </c>
      <c r="J23" s="356">
        <v>0</v>
      </c>
    </row>
    <row r="24" spans="1:10" ht="14.45" customHeight="1">
      <c r="A24" s="521"/>
      <c r="B24" s="521"/>
      <c r="C24" s="359"/>
      <c r="D24" s="359"/>
      <c r="E24" s="354">
        <v>0</v>
      </c>
      <c r="F24" s="354">
        <v>0</v>
      </c>
      <c r="G24" s="354">
        <v>189843.86</v>
      </c>
      <c r="H24" s="354">
        <v>151019.10999999999</v>
      </c>
      <c r="I24" s="354">
        <v>38824.75</v>
      </c>
      <c r="J24" s="360">
        <v>0</v>
      </c>
    </row>
    <row r="25" spans="1:10" ht="15.2" customHeight="1">
      <c r="A25" s="522" t="s">
        <v>705</v>
      </c>
      <c r="B25" s="522"/>
      <c r="C25" s="353" t="s">
        <v>726</v>
      </c>
      <c r="D25" s="353" t="s">
        <v>585</v>
      </c>
      <c r="E25" s="354">
        <v>0</v>
      </c>
      <c r="F25" s="354">
        <v>0</v>
      </c>
      <c r="G25" s="355">
        <v>20632946.780000001</v>
      </c>
      <c r="H25" s="355">
        <v>0</v>
      </c>
      <c r="I25" s="355">
        <v>20632946.780000001</v>
      </c>
      <c r="J25" s="356">
        <v>0</v>
      </c>
    </row>
    <row r="26" spans="1:10" ht="14.45" customHeight="1">
      <c r="A26" s="521"/>
      <c r="B26" s="521"/>
      <c r="C26" s="359"/>
      <c r="D26" s="359"/>
      <c r="E26" s="354">
        <v>0</v>
      </c>
      <c r="F26" s="354">
        <v>0</v>
      </c>
      <c r="G26" s="354">
        <v>7242.68</v>
      </c>
      <c r="H26" s="354">
        <v>0</v>
      </c>
      <c r="I26" s="354">
        <v>7242.68</v>
      </c>
      <c r="J26" s="360">
        <v>0</v>
      </c>
    </row>
    <row r="27" spans="1:10" ht="14.45" customHeight="1">
      <c r="A27" s="522" t="s">
        <v>705</v>
      </c>
      <c r="B27" s="522"/>
      <c r="C27" s="353" t="s">
        <v>706</v>
      </c>
      <c r="D27" s="353" t="s">
        <v>585</v>
      </c>
      <c r="E27" s="354">
        <v>0</v>
      </c>
      <c r="F27" s="354">
        <v>0</v>
      </c>
      <c r="G27" s="355">
        <v>776896675.38999999</v>
      </c>
      <c r="H27" s="355">
        <v>745915633.52999997</v>
      </c>
      <c r="I27" s="355">
        <v>30981041.859999999</v>
      </c>
      <c r="J27" s="356">
        <v>0</v>
      </c>
    </row>
    <row r="28" spans="1:10" ht="14.45" customHeight="1">
      <c r="A28" s="521"/>
      <c r="B28" s="521"/>
      <c r="C28" s="359"/>
      <c r="D28" s="359"/>
      <c r="E28" s="354">
        <v>0</v>
      </c>
      <c r="F28" s="354">
        <v>0</v>
      </c>
      <c r="G28" s="354">
        <v>272663.71999999997</v>
      </c>
      <c r="H28" s="354">
        <v>261788.6</v>
      </c>
      <c r="I28" s="354">
        <v>10875.12</v>
      </c>
      <c r="J28" s="360">
        <v>0</v>
      </c>
    </row>
    <row r="29" spans="1:10" ht="12.95" customHeight="1">
      <c r="A29" s="519" t="s">
        <v>577</v>
      </c>
      <c r="B29" s="519"/>
      <c r="C29" s="519"/>
      <c r="D29" s="519"/>
      <c r="E29" s="520">
        <v>2195130.79</v>
      </c>
      <c r="F29" s="520">
        <v>0</v>
      </c>
      <c r="G29" s="520">
        <v>1831192832.3900001</v>
      </c>
      <c r="H29" s="520">
        <v>1671070334.77</v>
      </c>
      <c r="I29" s="520">
        <v>162317628.41</v>
      </c>
      <c r="J29" s="357">
        <v>0</v>
      </c>
    </row>
    <row r="30" spans="1:10" ht="1.5" customHeight="1">
      <c r="A30" s="519"/>
      <c r="B30" s="519"/>
      <c r="C30" s="519"/>
      <c r="D30" s="519"/>
      <c r="E30" s="520"/>
      <c r="F30" s="520"/>
      <c r="G30" s="520"/>
      <c r="H30" s="520"/>
      <c r="I30" s="520"/>
      <c r="J30" s="358"/>
    </row>
    <row r="31" spans="1:10" ht="15.2" customHeight="1">
      <c r="A31" s="517" t="s">
        <v>291</v>
      </c>
      <c r="B31" s="517"/>
      <c r="C31" s="517"/>
      <c r="D31" s="517"/>
      <c r="E31" s="517"/>
      <c r="F31" s="517"/>
      <c r="G31" s="517"/>
      <c r="H31" s="517"/>
      <c r="I31" s="517"/>
      <c r="J31" s="517"/>
    </row>
    <row r="32" spans="1:10" ht="14.45" customHeight="1">
      <c r="A32" s="518" t="s">
        <v>589</v>
      </c>
      <c r="B32" s="518"/>
      <c r="C32" s="353" t="s">
        <v>590</v>
      </c>
      <c r="D32" s="353" t="s">
        <v>576</v>
      </c>
      <c r="E32" s="354">
        <v>310613500</v>
      </c>
      <c r="F32" s="354">
        <v>0</v>
      </c>
      <c r="G32" s="355">
        <v>4069042</v>
      </c>
      <c r="H32" s="355">
        <v>35573142</v>
      </c>
      <c r="I32" s="355">
        <v>279109400</v>
      </c>
      <c r="J32" s="356">
        <v>0</v>
      </c>
    </row>
    <row r="33" spans="1:12" ht="12.2" customHeight="1">
      <c r="A33" s="519" t="s">
        <v>577</v>
      </c>
      <c r="B33" s="519"/>
      <c r="C33" s="519"/>
      <c r="D33" s="519"/>
      <c r="E33" s="520">
        <v>310613500</v>
      </c>
      <c r="F33" s="520">
        <v>0</v>
      </c>
      <c r="G33" s="520">
        <v>4069042</v>
      </c>
      <c r="H33" s="520">
        <v>35573142</v>
      </c>
      <c r="I33" s="520">
        <v>279109400</v>
      </c>
      <c r="J33" s="357">
        <v>0</v>
      </c>
      <c r="K33" s="361">
        <f>+G32+G39+G43</f>
        <v>10929325.120000001</v>
      </c>
    </row>
    <row r="34" spans="1:12" ht="2.25" customHeight="1">
      <c r="A34" s="519"/>
      <c r="B34" s="519"/>
      <c r="C34" s="519"/>
      <c r="D34" s="519"/>
      <c r="E34" s="520"/>
      <c r="F34" s="520"/>
      <c r="G34" s="520"/>
      <c r="H34" s="520"/>
      <c r="I34" s="520"/>
      <c r="J34" s="358"/>
    </row>
    <row r="35" spans="1:12" ht="14.45" customHeight="1">
      <c r="A35" s="517" t="s">
        <v>591</v>
      </c>
      <c r="B35" s="517"/>
      <c r="C35" s="517"/>
      <c r="D35" s="517"/>
      <c r="E35" s="517"/>
      <c r="F35" s="517"/>
      <c r="G35" s="517"/>
      <c r="H35" s="517"/>
      <c r="I35" s="517"/>
      <c r="J35" s="517"/>
    </row>
    <row r="36" spans="1:12" ht="14.45" customHeight="1">
      <c r="A36" s="518" t="s">
        <v>592</v>
      </c>
      <c r="B36" s="518"/>
      <c r="C36" s="353" t="s">
        <v>593</v>
      </c>
      <c r="D36" s="353" t="s">
        <v>576</v>
      </c>
      <c r="E36" s="354">
        <v>120576450</v>
      </c>
      <c r="F36" s="354">
        <v>0</v>
      </c>
      <c r="G36" s="355">
        <v>0</v>
      </c>
      <c r="H36" s="355">
        <v>26987317.300000001</v>
      </c>
      <c r="I36" s="355">
        <v>93589132.700000003</v>
      </c>
      <c r="J36" s="356">
        <v>0</v>
      </c>
    </row>
    <row r="37" spans="1:12" ht="15.2" customHeight="1">
      <c r="A37" s="522" t="s">
        <v>591</v>
      </c>
      <c r="B37" s="522"/>
      <c r="C37" s="353" t="s">
        <v>707</v>
      </c>
      <c r="D37" s="353" t="s">
        <v>585</v>
      </c>
      <c r="E37" s="354">
        <v>0</v>
      </c>
      <c r="F37" s="354">
        <v>0</v>
      </c>
      <c r="G37" s="355">
        <v>5313276.6399999997</v>
      </c>
      <c r="H37" s="355">
        <v>0</v>
      </c>
      <c r="I37" s="355">
        <v>5313276.6399999997</v>
      </c>
      <c r="J37" s="356">
        <v>0</v>
      </c>
      <c r="L37" s="361"/>
    </row>
    <row r="38" spans="1:12" ht="14.45" customHeight="1">
      <c r="A38" s="521"/>
      <c r="B38" s="521"/>
      <c r="C38" s="359"/>
      <c r="D38" s="359"/>
      <c r="E38" s="354">
        <v>0</v>
      </c>
      <c r="F38" s="354">
        <v>0</v>
      </c>
      <c r="G38" s="354">
        <v>1864.77</v>
      </c>
      <c r="H38" s="354">
        <v>0</v>
      </c>
      <c r="I38" s="354">
        <v>1864.77</v>
      </c>
      <c r="J38" s="360">
        <v>0</v>
      </c>
    </row>
    <row r="39" spans="1:12" ht="12.2" customHeight="1">
      <c r="A39" s="519" t="s">
        <v>577</v>
      </c>
      <c r="B39" s="519"/>
      <c r="C39" s="519"/>
      <c r="D39" s="519"/>
      <c r="E39" s="520">
        <v>120576450</v>
      </c>
      <c r="F39" s="520">
        <v>0</v>
      </c>
      <c r="G39" s="520">
        <v>5313276.6399999997</v>
      </c>
      <c r="H39" s="520">
        <v>26987317.300000001</v>
      </c>
      <c r="I39" s="520">
        <v>98902409.340000004</v>
      </c>
      <c r="J39" s="357">
        <v>0</v>
      </c>
    </row>
    <row r="40" spans="1:12" ht="2.25" customHeight="1">
      <c r="A40" s="519"/>
      <c r="B40" s="519"/>
      <c r="C40" s="519"/>
      <c r="D40" s="519"/>
      <c r="E40" s="520"/>
      <c r="F40" s="520"/>
      <c r="G40" s="520"/>
      <c r="H40" s="520"/>
      <c r="I40" s="520"/>
      <c r="J40" s="358"/>
    </row>
    <row r="41" spans="1:12" ht="14.45" customHeight="1">
      <c r="A41" s="517" t="s">
        <v>708</v>
      </c>
      <c r="B41" s="517"/>
      <c r="C41" s="517"/>
      <c r="D41" s="517"/>
      <c r="E41" s="517"/>
      <c r="F41" s="517"/>
      <c r="G41" s="517"/>
      <c r="H41" s="517"/>
      <c r="I41" s="517"/>
      <c r="J41" s="517"/>
    </row>
    <row r="42" spans="1:12" ht="14.45" customHeight="1">
      <c r="A42" s="518" t="s">
        <v>636</v>
      </c>
      <c r="B42" s="518"/>
      <c r="C42" s="353" t="s">
        <v>709</v>
      </c>
      <c r="D42" s="353" t="s">
        <v>576</v>
      </c>
      <c r="E42" s="354">
        <v>0</v>
      </c>
      <c r="F42" s="354">
        <v>0</v>
      </c>
      <c r="G42" s="355">
        <v>1547006.48</v>
      </c>
      <c r="H42" s="355">
        <v>1547006.48</v>
      </c>
      <c r="I42" s="355">
        <v>0</v>
      </c>
      <c r="J42" s="356">
        <v>0</v>
      </c>
    </row>
    <row r="43" spans="1:12" ht="12.95" customHeight="1">
      <c r="A43" s="519" t="s">
        <v>577</v>
      </c>
      <c r="B43" s="519"/>
      <c r="C43" s="519"/>
      <c r="D43" s="519"/>
      <c r="E43" s="520">
        <v>0</v>
      </c>
      <c r="F43" s="520">
        <v>0</v>
      </c>
      <c r="G43" s="520">
        <v>1547006.48</v>
      </c>
      <c r="H43" s="520">
        <v>1547006.48</v>
      </c>
      <c r="I43" s="520">
        <v>0</v>
      </c>
      <c r="J43" s="357">
        <v>0</v>
      </c>
    </row>
    <row r="44" spans="1:12" ht="2.25" customHeight="1">
      <c r="A44" s="519"/>
      <c r="B44" s="519"/>
      <c r="C44" s="519"/>
      <c r="D44" s="519"/>
      <c r="E44" s="520"/>
      <c r="F44" s="520"/>
      <c r="G44" s="520"/>
      <c r="H44" s="520"/>
      <c r="I44" s="520"/>
      <c r="J44" s="358"/>
    </row>
    <row r="45" spans="1:12" ht="14.45" customHeight="1">
      <c r="A45" s="517" t="s">
        <v>9</v>
      </c>
      <c r="B45" s="517"/>
      <c r="C45" s="517"/>
      <c r="D45" s="517"/>
      <c r="E45" s="517"/>
      <c r="F45" s="517"/>
      <c r="G45" s="517"/>
      <c r="H45" s="517"/>
      <c r="I45" s="517"/>
      <c r="J45" s="517"/>
    </row>
    <row r="46" spans="1:12" ht="14.45" customHeight="1">
      <c r="A46" s="518" t="s">
        <v>9</v>
      </c>
      <c r="B46" s="518"/>
      <c r="C46" s="353" t="s">
        <v>710</v>
      </c>
      <c r="D46" s="353" t="s">
        <v>576</v>
      </c>
      <c r="E46" s="354">
        <v>0</v>
      </c>
      <c r="F46" s="354">
        <v>0</v>
      </c>
      <c r="G46" s="355">
        <v>500000</v>
      </c>
      <c r="H46" s="355">
        <v>0</v>
      </c>
      <c r="I46" s="355">
        <v>500000</v>
      </c>
      <c r="J46" s="356">
        <v>0</v>
      </c>
    </row>
    <row r="47" spans="1:12" ht="14.45" customHeight="1">
      <c r="A47" s="522" t="s">
        <v>9</v>
      </c>
      <c r="B47" s="522"/>
      <c r="C47" s="353" t="s">
        <v>594</v>
      </c>
      <c r="D47" s="353" t="s">
        <v>585</v>
      </c>
      <c r="E47" s="354">
        <v>56990200</v>
      </c>
      <c r="F47" s="354">
        <v>0</v>
      </c>
      <c r="G47" s="355">
        <v>580864.14</v>
      </c>
      <c r="H47" s="355">
        <v>580864.14</v>
      </c>
      <c r="I47" s="355">
        <v>56990200</v>
      </c>
      <c r="J47" s="356">
        <v>0</v>
      </c>
    </row>
    <row r="48" spans="1:12" ht="14.45" customHeight="1">
      <c r="A48" s="521"/>
      <c r="B48" s="521"/>
      <c r="C48" s="359"/>
      <c r="D48" s="359"/>
      <c r="E48" s="354">
        <v>20000</v>
      </c>
      <c r="F48" s="354">
        <v>0</v>
      </c>
      <c r="G48" s="354">
        <v>203.91</v>
      </c>
      <c r="H48" s="354">
        <v>203.91</v>
      </c>
      <c r="I48" s="354">
        <v>20000</v>
      </c>
      <c r="J48" s="360">
        <v>0</v>
      </c>
    </row>
    <row r="49" spans="1:10" ht="12.95" customHeight="1">
      <c r="A49" s="519" t="s">
        <v>577</v>
      </c>
      <c r="B49" s="519"/>
      <c r="C49" s="519"/>
      <c r="D49" s="519"/>
      <c r="E49" s="520">
        <v>56990200</v>
      </c>
      <c r="F49" s="520">
        <v>0</v>
      </c>
      <c r="G49" s="520">
        <v>1080864.1399999999</v>
      </c>
      <c r="H49" s="520">
        <v>580864.14</v>
      </c>
      <c r="I49" s="520">
        <v>57490200</v>
      </c>
      <c r="J49" s="357">
        <v>0</v>
      </c>
    </row>
    <row r="50" spans="1:10" ht="2.25" customHeight="1">
      <c r="A50" s="519"/>
      <c r="B50" s="519"/>
      <c r="C50" s="519"/>
      <c r="D50" s="519"/>
      <c r="E50" s="520"/>
      <c r="F50" s="520"/>
      <c r="G50" s="520"/>
      <c r="H50" s="520"/>
      <c r="I50" s="520"/>
      <c r="J50" s="358"/>
    </row>
    <row r="51" spans="1:10" ht="14.45" customHeight="1">
      <c r="A51" s="517" t="s">
        <v>595</v>
      </c>
      <c r="B51" s="517"/>
      <c r="C51" s="517"/>
      <c r="D51" s="517"/>
      <c r="E51" s="517"/>
      <c r="F51" s="517"/>
      <c r="G51" s="517"/>
      <c r="H51" s="517"/>
      <c r="I51" s="517"/>
      <c r="J51" s="517"/>
    </row>
    <row r="52" spans="1:10" ht="14.45" customHeight="1">
      <c r="A52" s="518" t="s">
        <v>299</v>
      </c>
      <c r="B52" s="518"/>
      <c r="C52" s="353" t="s">
        <v>596</v>
      </c>
      <c r="D52" s="353" t="s">
        <v>576</v>
      </c>
      <c r="E52" s="354">
        <v>344890.11</v>
      </c>
      <c r="F52" s="354">
        <v>0</v>
      </c>
      <c r="G52" s="355">
        <v>0</v>
      </c>
      <c r="H52" s="355">
        <v>0</v>
      </c>
      <c r="I52" s="354">
        <v>344890.11</v>
      </c>
      <c r="J52" s="360">
        <v>0</v>
      </c>
    </row>
    <row r="53" spans="1:10" ht="12.2" customHeight="1">
      <c r="A53" s="519" t="s">
        <v>577</v>
      </c>
      <c r="B53" s="519"/>
      <c r="C53" s="519"/>
      <c r="D53" s="519"/>
      <c r="E53" s="520">
        <v>344890.11</v>
      </c>
      <c r="F53" s="520">
        <v>0</v>
      </c>
      <c r="G53" s="520">
        <v>0</v>
      </c>
      <c r="H53" s="520">
        <v>0</v>
      </c>
      <c r="I53" s="520">
        <v>344890.11</v>
      </c>
      <c r="J53" s="357">
        <v>0</v>
      </c>
    </row>
    <row r="54" spans="1:10" ht="2.25" customHeight="1">
      <c r="A54" s="519"/>
      <c r="B54" s="519"/>
      <c r="C54" s="519"/>
      <c r="D54" s="519"/>
      <c r="E54" s="520"/>
      <c r="F54" s="520"/>
      <c r="G54" s="520"/>
      <c r="H54" s="520"/>
      <c r="I54" s="520"/>
      <c r="J54" s="358"/>
    </row>
    <row r="55" spans="1:10" ht="14.45" customHeight="1">
      <c r="A55" s="517" t="s">
        <v>168</v>
      </c>
      <c r="B55" s="517"/>
      <c r="C55" s="517"/>
      <c r="D55" s="517"/>
      <c r="E55" s="517"/>
      <c r="F55" s="517"/>
      <c r="G55" s="517"/>
      <c r="H55" s="517"/>
      <c r="I55" s="517"/>
      <c r="J55" s="517"/>
    </row>
    <row r="56" spans="1:10" ht="15.2" customHeight="1">
      <c r="A56" s="518" t="s">
        <v>168</v>
      </c>
      <c r="B56" s="518"/>
      <c r="C56" s="353" t="s">
        <v>597</v>
      </c>
      <c r="D56" s="353" t="s">
        <v>576</v>
      </c>
      <c r="E56" s="354">
        <v>306235600</v>
      </c>
      <c r="F56" s="354">
        <v>0</v>
      </c>
      <c r="G56" s="355">
        <v>0</v>
      </c>
      <c r="H56" s="355">
        <v>0</v>
      </c>
      <c r="I56" s="354">
        <v>306235600</v>
      </c>
      <c r="J56" s="360">
        <v>0</v>
      </c>
    </row>
    <row r="57" spans="1:10" ht="12.2" customHeight="1">
      <c r="A57" s="519" t="s">
        <v>577</v>
      </c>
      <c r="B57" s="519"/>
      <c r="C57" s="519"/>
      <c r="D57" s="519"/>
      <c r="E57" s="520">
        <v>306235600</v>
      </c>
      <c r="F57" s="520">
        <v>0</v>
      </c>
      <c r="G57" s="520">
        <v>0</v>
      </c>
      <c r="H57" s="520">
        <v>0</v>
      </c>
      <c r="I57" s="520">
        <v>306235600</v>
      </c>
      <c r="J57" s="357">
        <v>0</v>
      </c>
    </row>
    <row r="58" spans="1:10" ht="2.25" customHeight="1">
      <c r="A58" s="519"/>
      <c r="B58" s="519"/>
      <c r="C58" s="519"/>
      <c r="D58" s="519"/>
      <c r="E58" s="520"/>
      <c r="F58" s="520"/>
      <c r="G58" s="520"/>
      <c r="H58" s="520"/>
      <c r="I58" s="520"/>
      <c r="J58" s="358"/>
    </row>
    <row r="59" spans="1:10" ht="14.45" customHeight="1">
      <c r="A59" s="517" t="s">
        <v>168</v>
      </c>
      <c r="B59" s="517"/>
      <c r="C59" s="517"/>
      <c r="D59" s="517"/>
      <c r="E59" s="517"/>
      <c r="F59" s="517"/>
      <c r="G59" s="517"/>
      <c r="H59" s="517"/>
      <c r="I59" s="517"/>
      <c r="J59" s="517"/>
    </row>
    <row r="60" spans="1:10" ht="23.45" customHeight="1">
      <c r="A60" s="518" t="s">
        <v>598</v>
      </c>
      <c r="B60" s="518"/>
      <c r="C60" s="353" t="s">
        <v>599</v>
      </c>
      <c r="D60" s="353" t="s">
        <v>576</v>
      </c>
      <c r="E60" s="354">
        <v>23902495.600000001</v>
      </c>
      <c r="F60" s="354">
        <v>0</v>
      </c>
      <c r="G60" s="355">
        <v>272.97000000000003</v>
      </c>
      <c r="H60" s="355">
        <v>272.97000000000003</v>
      </c>
      <c r="I60" s="354">
        <v>23902495.600000001</v>
      </c>
      <c r="J60" s="360">
        <v>0</v>
      </c>
    </row>
    <row r="61" spans="1:10" ht="12.2" customHeight="1">
      <c r="A61" s="519" t="s">
        <v>577</v>
      </c>
      <c r="B61" s="519"/>
      <c r="C61" s="519"/>
      <c r="D61" s="519"/>
      <c r="E61" s="520">
        <v>23902495.600000001</v>
      </c>
      <c r="F61" s="520">
        <v>0</v>
      </c>
      <c r="G61" s="520">
        <v>272.97000000000003</v>
      </c>
      <c r="H61" s="520">
        <v>272.97000000000003</v>
      </c>
      <c r="I61" s="520">
        <v>23902495.600000001</v>
      </c>
      <c r="J61" s="357">
        <v>0</v>
      </c>
    </row>
    <row r="62" spans="1:10" ht="2.25" customHeight="1">
      <c r="A62" s="519"/>
      <c r="B62" s="519"/>
      <c r="C62" s="519"/>
      <c r="D62" s="519"/>
      <c r="E62" s="520"/>
      <c r="F62" s="520"/>
      <c r="G62" s="520"/>
      <c r="H62" s="520"/>
      <c r="I62" s="520"/>
      <c r="J62" s="358"/>
    </row>
    <row r="63" spans="1:10" ht="14.45" customHeight="1">
      <c r="A63" s="517" t="s">
        <v>168</v>
      </c>
      <c r="B63" s="517"/>
      <c r="C63" s="517"/>
      <c r="D63" s="517"/>
      <c r="E63" s="517"/>
      <c r="F63" s="517"/>
      <c r="G63" s="517"/>
      <c r="H63" s="517"/>
      <c r="I63" s="517"/>
      <c r="J63" s="517"/>
    </row>
    <row r="64" spans="1:10" ht="14.45" customHeight="1">
      <c r="A64" s="518" t="s">
        <v>600</v>
      </c>
      <c r="B64" s="518"/>
      <c r="C64" s="353" t="s">
        <v>601</v>
      </c>
      <c r="D64" s="353" t="s">
        <v>576</v>
      </c>
      <c r="E64" s="354">
        <v>3484421.43</v>
      </c>
      <c r="F64" s="354">
        <v>0</v>
      </c>
      <c r="G64" s="355">
        <v>0</v>
      </c>
      <c r="H64" s="355">
        <v>0</v>
      </c>
      <c r="I64" s="354">
        <v>3484421.43</v>
      </c>
      <c r="J64" s="360">
        <v>0</v>
      </c>
    </row>
    <row r="65" spans="1:10" ht="12.95" customHeight="1">
      <c r="A65" s="519" t="s">
        <v>577</v>
      </c>
      <c r="B65" s="519"/>
      <c r="C65" s="519"/>
      <c r="D65" s="519"/>
      <c r="E65" s="520">
        <v>3484421.43</v>
      </c>
      <c r="F65" s="520">
        <v>0</v>
      </c>
      <c r="G65" s="520">
        <v>0</v>
      </c>
      <c r="H65" s="520">
        <v>0</v>
      </c>
      <c r="I65" s="520">
        <v>3484421.43</v>
      </c>
      <c r="J65" s="357">
        <v>0</v>
      </c>
    </row>
    <row r="66" spans="1:10" ht="2.25" customHeight="1">
      <c r="A66" s="519"/>
      <c r="B66" s="519"/>
      <c r="C66" s="519"/>
      <c r="D66" s="519"/>
      <c r="E66" s="520"/>
      <c r="F66" s="520"/>
      <c r="G66" s="520"/>
      <c r="H66" s="520"/>
      <c r="I66" s="520"/>
      <c r="J66" s="358"/>
    </row>
    <row r="67" spans="1:10" ht="14.45" customHeight="1">
      <c r="A67" s="517" t="s">
        <v>168</v>
      </c>
      <c r="B67" s="517"/>
      <c r="C67" s="517"/>
      <c r="D67" s="517"/>
      <c r="E67" s="517"/>
      <c r="F67" s="517"/>
      <c r="G67" s="517"/>
      <c r="H67" s="517"/>
      <c r="I67" s="517"/>
      <c r="J67" s="517"/>
    </row>
    <row r="68" spans="1:10" ht="14.45" customHeight="1">
      <c r="A68" s="518" t="s">
        <v>602</v>
      </c>
      <c r="B68" s="518"/>
      <c r="C68" s="353" t="s">
        <v>603</v>
      </c>
      <c r="D68" s="353" t="s">
        <v>576</v>
      </c>
      <c r="E68" s="354">
        <v>175358490.16999999</v>
      </c>
      <c r="F68" s="354">
        <v>0</v>
      </c>
      <c r="G68" s="355">
        <v>272.97000000000003</v>
      </c>
      <c r="H68" s="355">
        <v>272.97000000000003</v>
      </c>
      <c r="I68" s="354">
        <v>175358490.16999999</v>
      </c>
      <c r="J68" s="360">
        <v>0</v>
      </c>
    </row>
    <row r="69" spans="1:10" ht="12.2" customHeight="1">
      <c r="A69" s="519" t="s">
        <v>577</v>
      </c>
      <c r="B69" s="519"/>
      <c r="C69" s="519"/>
      <c r="D69" s="519"/>
      <c r="E69" s="520">
        <v>175358490.16999999</v>
      </c>
      <c r="F69" s="520">
        <v>0</v>
      </c>
      <c r="G69" s="520">
        <v>272.97000000000003</v>
      </c>
      <c r="H69" s="520">
        <v>272.97000000000003</v>
      </c>
      <c r="I69" s="520">
        <v>175358490.16999999</v>
      </c>
      <c r="J69" s="357">
        <v>0</v>
      </c>
    </row>
    <row r="70" spans="1:10" ht="2.25" customHeight="1">
      <c r="A70" s="519"/>
      <c r="B70" s="519"/>
      <c r="C70" s="519"/>
      <c r="D70" s="519"/>
      <c r="E70" s="520"/>
      <c r="F70" s="520"/>
      <c r="G70" s="520"/>
      <c r="H70" s="520"/>
      <c r="I70" s="520"/>
      <c r="J70" s="358"/>
    </row>
    <row r="71" spans="1:10" ht="14.45" customHeight="1">
      <c r="A71" s="517" t="s">
        <v>604</v>
      </c>
      <c r="B71" s="517"/>
      <c r="C71" s="517"/>
      <c r="D71" s="517"/>
      <c r="E71" s="517"/>
      <c r="F71" s="517"/>
      <c r="G71" s="517"/>
      <c r="H71" s="517"/>
      <c r="I71" s="517"/>
      <c r="J71" s="517"/>
    </row>
    <row r="72" spans="1:10" ht="15.2" customHeight="1">
      <c r="A72" s="518" t="s">
        <v>605</v>
      </c>
      <c r="B72" s="518"/>
      <c r="C72" s="353" t="s">
        <v>606</v>
      </c>
      <c r="D72" s="353" t="s">
        <v>576</v>
      </c>
      <c r="E72" s="354">
        <v>136279.17000000001</v>
      </c>
      <c r="F72" s="354">
        <v>0</v>
      </c>
      <c r="G72" s="355">
        <v>0</v>
      </c>
      <c r="H72" s="355">
        <v>0</v>
      </c>
      <c r="I72" s="355">
        <v>136279.17000000001</v>
      </c>
      <c r="J72" s="356">
        <v>0</v>
      </c>
    </row>
    <row r="73" spans="1:10" ht="12.2" customHeight="1">
      <c r="A73" s="519" t="s">
        <v>577</v>
      </c>
      <c r="B73" s="519"/>
      <c r="C73" s="519"/>
      <c r="D73" s="519"/>
      <c r="E73" s="520">
        <v>136279.17000000001</v>
      </c>
      <c r="F73" s="520">
        <v>0</v>
      </c>
      <c r="G73" s="520">
        <v>0</v>
      </c>
      <c r="H73" s="520">
        <v>0</v>
      </c>
      <c r="I73" s="520">
        <v>136279.17000000001</v>
      </c>
      <c r="J73" s="357">
        <v>0</v>
      </c>
    </row>
    <row r="74" spans="1:10" ht="2.25" customHeight="1">
      <c r="A74" s="519"/>
      <c r="B74" s="519"/>
      <c r="C74" s="519"/>
      <c r="D74" s="519"/>
      <c r="E74" s="520"/>
      <c r="F74" s="520"/>
      <c r="G74" s="520"/>
      <c r="H74" s="520"/>
      <c r="I74" s="520"/>
      <c r="J74" s="358"/>
    </row>
    <row r="75" spans="1:10" ht="14.45" customHeight="1">
      <c r="A75" s="517" t="s">
        <v>320</v>
      </c>
      <c r="B75" s="517"/>
      <c r="C75" s="517"/>
      <c r="D75" s="517"/>
      <c r="E75" s="517"/>
      <c r="F75" s="517"/>
      <c r="G75" s="517"/>
      <c r="H75" s="517"/>
      <c r="I75" s="517"/>
      <c r="J75" s="517"/>
    </row>
    <row r="76" spans="1:10" ht="14.45" customHeight="1">
      <c r="A76" s="518" t="s">
        <v>607</v>
      </c>
      <c r="B76" s="518"/>
      <c r="C76" s="353" t="s">
        <v>608</v>
      </c>
      <c r="D76" s="353" t="s">
        <v>576</v>
      </c>
      <c r="E76" s="354">
        <v>1794177.21</v>
      </c>
      <c r="F76" s="354">
        <v>0</v>
      </c>
      <c r="G76" s="355">
        <v>0</v>
      </c>
      <c r="H76" s="355">
        <v>0</v>
      </c>
      <c r="I76" s="355">
        <v>1794177.21</v>
      </c>
      <c r="J76" s="356">
        <v>0</v>
      </c>
    </row>
    <row r="77" spans="1:10" ht="12.95" customHeight="1">
      <c r="A77" s="519" t="s">
        <v>577</v>
      </c>
      <c r="B77" s="519"/>
      <c r="C77" s="519"/>
      <c r="D77" s="519"/>
      <c r="E77" s="520">
        <v>1794177.21</v>
      </c>
      <c r="F77" s="520">
        <v>0</v>
      </c>
      <c r="G77" s="520">
        <v>0</v>
      </c>
      <c r="H77" s="520">
        <v>0</v>
      </c>
      <c r="I77" s="520">
        <v>1794177.21</v>
      </c>
      <c r="J77" s="357">
        <v>0</v>
      </c>
    </row>
    <row r="78" spans="1:10" ht="1.5" customHeight="1">
      <c r="A78" s="519"/>
      <c r="B78" s="519"/>
      <c r="C78" s="519"/>
      <c r="D78" s="519"/>
      <c r="E78" s="520"/>
      <c r="F78" s="520"/>
      <c r="G78" s="520"/>
      <c r="H78" s="520"/>
      <c r="I78" s="520"/>
      <c r="J78" s="358"/>
    </row>
    <row r="79" spans="1:10" ht="15.2" customHeight="1">
      <c r="A79" s="517" t="s">
        <v>609</v>
      </c>
      <c r="B79" s="517"/>
      <c r="C79" s="517"/>
      <c r="D79" s="517"/>
      <c r="E79" s="517"/>
      <c r="F79" s="517"/>
      <c r="G79" s="517"/>
      <c r="H79" s="517"/>
      <c r="I79" s="517"/>
      <c r="J79" s="517"/>
    </row>
    <row r="80" spans="1:10" ht="14.45" customHeight="1">
      <c r="A80" s="518" t="s">
        <v>609</v>
      </c>
      <c r="B80" s="518"/>
      <c r="C80" s="353" t="s">
        <v>610</v>
      </c>
      <c r="D80" s="353" t="s">
        <v>576</v>
      </c>
      <c r="E80" s="354">
        <v>16026200</v>
      </c>
      <c r="F80" s="354">
        <v>0</v>
      </c>
      <c r="G80" s="355">
        <v>16904732.039999999</v>
      </c>
      <c r="H80" s="355">
        <v>31081750</v>
      </c>
      <c r="I80" s="355">
        <v>1849182.04</v>
      </c>
      <c r="J80" s="356">
        <v>0</v>
      </c>
    </row>
    <row r="81" spans="1:10" ht="12.2" customHeight="1">
      <c r="A81" s="519" t="s">
        <v>577</v>
      </c>
      <c r="B81" s="519"/>
      <c r="C81" s="519"/>
      <c r="D81" s="519"/>
      <c r="E81" s="520">
        <v>16026200</v>
      </c>
      <c r="F81" s="520">
        <v>0</v>
      </c>
      <c r="G81" s="520">
        <v>16904732.039999999</v>
      </c>
      <c r="H81" s="520">
        <v>31081750</v>
      </c>
      <c r="I81" s="520">
        <v>1849182.04</v>
      </c>
      <c r="J81" s="357">
        <v>0</v>
      </c>
    </row>
    <row r="82" spans="1:10" ht="2.25" customHeight="1">
      <c r="A82" s="519"/>
      <c r="B82" s="519"/>
      <c r="C82" s="519"/>
      <c r="D82" s="519"/>
      <c r="E82" s="520"/>
      <c r="F82" s="520"/>
      <c r="G82" s="520"/>
      <c r="H82" s="520"/>
      <c r="I82" s="520"/>
      <c r="J82" s="358"/>
    </row>
    <row r="83" spans="1:10" ht="14.45" customHeight="1">
      <c r="A83" s="517" t="s">
        <v>342</v>
      </c>
      <c r="B83" s="517"/>
      <c r="C83" s="517"/>
      <c r="D83" s="517"/>
      <c r="E83" s="517"/>
      <c r="F83" s="517"/>
      <c r="G83" s="517"/>
      <c r="H83" s="517"/>
      <c r="I83" s="517"/>
      <c r="J83" s="517"/>
    </row>
    <row r="84" spans="1:10" ht="14.45" customHeight="1">
      <c r="A84" s="518" t="s">
        <v>342</v>
      </c>
      <c r="B84" s="518"/>
      <c r="C84" s="353" t="s">
        <v>611</v>
      </c>
      <c r="D84" s="353" t="s">
        <v>576</v>
      </c>
      <c r="E84" s="354">
        <v>17192103.09</v>
      </c>
      <c r="F84" s="354">
        <v>0</v>
      </c>
      <c r="G84" s="355">
        <v>0</v>
      </c>
      <c r="H84" s="355">
        <v>4892932.75</v>
      </c>
      <c r="I84" s="355">
        <v>12299170.34</v>
      </c>
      <c r="J84" s="356">
        <v>0</v>
      </c>
    </row>
    <row r="85" spans="1:10" ht="12.95" customHeight="1">
      <c r="A85" s="519" t="s">
        <v>577</v>
      </c>
      <c r="B85" s="519"/>
      <c r="C85" s="519"/>
      <c r="D85" s="519"/>
      <c r="E85" s="520">
        <v>17192103.09</v>
      </c>
      <c r="F85" s="520">
        <v>0</v>
      </c>
      <c r="G85" s="520">
        <v>0</v>
      </c>
      <c r="H85" s="520">
        <v>4892932.75</v>
      </c>
      <c r="I85" s="520">
        <v>12299170.34</v>
      </c>
      <c r="J85" s="357">
        <v>0</v>
      </c>
    </row>
    <row r="86" spans="1:10" ht="2.25" customHeight="1">
      <c r="A86" s="519"/>
      <c r="B86" s="519"/>
      <c r="C86" s="519"/>
      <c r="D86" s="519"/>
      <c r="E86" s="520"/>
      <c r="F86" s="520"/>
      <c r="G86" s="520"/>
      <c r="H86" s="520"/>
      <c r="I86" s="520"/>
      <c r="J86" s="358"/>
    </row>
    <row r="87" spans="1:10" ht="14.45" customHeight="1">
      <c r="A87" s="517" t="s">
        <v>341</v>
      </c>
      <c r="B87" s="517"/>
      <c r="C87" s="517"/>
      <c r="D87" s="517"/>
      <c r="E87" s="517"/>
      <c r="F87" s="517"/>
      <c r="G87" s="517"/>
      <c r="H87" s="517"/>
      <c r="I87" s="517"/>
      <c r="J87" s="517"/>
    </row>
    <row r="88" spans="1:10" ht="14.45" customHeight="1">
      <c r="A88" s="518" t="s">
        <v>341</v>
      </c>
      <c r="B88" s="518"/>
      <c r="C88" s="353" t="s">
        <v>612</v>
      </c>
      <c r="D88" s="353" t="s">
        <v>576</v>
      </c>
      <c r="E88" s="354">
        <v>13973415.449999999</v>
      </c>
      <c r="F88" s="354">
        <v>0</v>
      </c>
      <c r="G88" s="355">
        <v>0</v>
      </c>
      <c r="H88" s="355">
        <v>0</v>
      </c>
      <c r="I88" s="355">
        <v>13973415.449999999</v>
      </c>
      <c r="J88" s="356">
        <v>0</v>
      </c>
    </row>
    <row r="89" spans="1:10" ht="12.2" customHeight="1">
      <c r="A89" s="519" t="s">
        <v>577</v>
      </c>
      <c r="B89" s="519"/>
      <c r="C89" s="519"/>
      <c r="D89" s="519"/>
      <c r="E89" s="520">
        <v>13973415.449999999</v>
      </c>
      <c r="F89" s="520">
        <v>0</v>
      </c>
      <c r="G89" s="520">
        <v>0</v>
      </c>
      <c r="H89" s="520">
        <v>0</v>
      </c>
      <c r="I89" s="520">
        <v>13973415.449999999</v>
      </c>
      <c r="J89" s="357">
        <v>0</v>
      </c>
    </row>
    <row r="90" spans="1:10" ht="2.25" customHeight="1">
      <c r="A90" s="519"/>
      <c r="B90" s="519"/>
      <c r="C90" s="519"/>
      <c r="D90" s="519"/>
      <c r="E90" s="520"/>
      <c r="F90" s="520"/>
      <c r="G90" s="520"/>
      <c r="H90" s="520"/>
      <c r="I90" s="520"/>
      <c r="J90" s="358"/>
    </row>
    <row r="91" spans="1:10" ht="14.45" customHeight="1">
      <c r="A91" s="517" t="s">
        <v>613</v>
      </c>
      <c r="B91" s="517"/>
      <c r="C91" s="517"/>
      <c r="D91" s="517"/>
      <c r="E91" s="517"/>
      <c r="F91" s="517"/>
      <c r="G91" s="517"/>
      <c r="H91" s="517"/>
      <c r="I91" s="517"/>
      <c r="J91" s="517"/>
    </row>
    <row r="92" spans="1:10" ht="15.2" customHeight="1">
      <c r="A92" s="518" t="s">
        <v>344</v>
      </c>
      <c r="B92" s="518"/>
      <c r="C92" s="353" t="s">
        <v>614</v>
      </c>
      <c r="D92" s="353" t="s">
        <v>576</v>
      </c>
      <c r="E92" s="354">
        <v>359800</v>
      </c>
      <c r="F92" s="354">
        <v>0</v>
      </c>
      <c r="G92" s="355">
        <v>0</v>
      </c>
      <c r="H92" s="355">
        <v>0</v>
      </c>
      <c r="I92" s="355">
        <v>359800</v>
      </c>
      <c r="J92" s="356">
        <v>0</v>
      </c>
    </row>
    <row r="93" spans="1:10" ht="12.2" customHeight="1">
      <c r="A93" s="519" t="s">
        <v>577</v>
      </c>
      <c r="B93" s="519"/>
      <c r="C93" s="519"/>
      <c r="D93" s="519"/>
      <c r="E93" s="520">
        <v>359800</v>
      </c>
      <c r="F93" s="520">
        <v>0</v>
      </c>
      <c r="G93" s="520">
        <v>0</v>
      </c>
      <c r="H93" s="520">
        <v>0</v>
      </c>
      <c r="I93" s="520">
        <v>359800</v>
      </c>
      <c r="J93" s="357">
        <v>0</v>
      </c>
    </row>
    <row r="94" spans="1:10" ht="2.25" customHeight="1">
      <c r="A94" s="519"/>
      <c r="B94" s="519"/>
      <c r="C94" s="519"/>
      <c r="D94" s="519"/>
      <c r="E94" s="520"/>
      <c r="F94" s="520"/>
      <c r="G94" s="520"/>
      <c r="H94" s="520"/>
      <c r="I94" s="520"/>
      <c r="J94" s="358"/>
    </row>
    <row r="95" spans="1:10" ht="14.45" customHeight="1">
      <c r="A95" s="517" t="s">
        <v>615</v>
      </c>
      <c r="B95" s="517"/>
      <c r="C95" s="517"/>
      <c r="D95" s="517"/>
      <c r="E95" s="517"/>
      <c r="F95" s="517"/>
      <c r="G95" s="517"/>
      <c r="H95" s="517"/>
      <c r="I95" s="517"/>
      <c r="J95" s="517"/>
    </row>
    <row r="96" spans="1:10" ht="14.45" customHeight="1">
      <c r="A96" s="518" t="s">
        <v>615</v>
      </c>
      <c r="B96" s="518"/>
      <c r="C96" s="353" t="s">
        <v>616</v>
      </c>
      <c r="D96" s="353" t="s">
        <v>576</v>
      </c>
      <c r="E96" s="354">
        <v>11226459.310000001</v>
      </c>
      <c r="F96" s="354">
        <v>0</v>
      </c>
      <c r="G96" s="355">
        <v>5776800</v>
      </c>
      <c r="H96" s="355">
        <v>0</v>
      </c>
      <c r="I96" s="355">
        <v>17003259.309999999</v>
      </c>
      <c r="J96" s="356">
        <v>0</v>
      </c>
    </row>
    <row r="97" spans="1:10" ht="12.95" customHeight="1">
      <c r="A97" s="519" t="s">
        <v>577</v>
      </c>
      <c r="B97" s="519"/>
      <c r="C97" s="519"/>
      <c r="D97" s="519"/>
      <c r="E97" s="520">
        <v>11226459.310000001</v>
      </c>
      <c r="F97" s="520">
        <v>0</v>
      </c>
      <c r="G97" s="520">
        <v>5776800</v>
      </c>
      <c r="H97" s="520">
        <v>0</v>
      </c>
      <c r="I97" s="520">
        <v>17003259.309999999</v>
      </c>
      <c r="J97" s="357">
        <v>0</v>
      </c>
    </row>
    <row r="98" spans="1:10" ht="1.5" customHeight="1">
      <c r="A98" s="519"/>
      <c r="B98" s="519"/>
      <c r="C98" s="519"/>
      <c r="D98" s="519"/>
      <c r="E98" s="520"/>
      <c r="F98" s="520"/>
      <c r="G98" s="520"/>
      <c r="H98" s="520"/>
      <c r="I98" s="520"/>
      <c r="J98" s="358"/>
    </row>
    <row r="99" spans="1:10" ht="15.2" customHeight="1">
      <c r="A99" s="517" t="s">
        <v>342</v>
      </c>
      <c r="B99" s="517"/>
      <c r="C99" s="517"/>
      <c r="D99" s="517"/>
      <c r="E99" s="517"/>
      <c r="F99" s="517"/>
      <c r="G99" s="517"/>
      <c r="H99" s="517"/>
      <c r="I99" s="517"/>
      <c r="J99" s="517"/>
    </row>
    <row r="100" spans="1:10" ht="22.7" customHeight="1">
      <c r="A100" s="518" t="s">
        <v>617</v>
      </c>
      <c r="B100" s="518"/>
      <c r="C100" s="353" t="s">
        <v>618</v>
      </c>
      <c r="D100" s="353" t="s">
        <v>576</v>
      </c>
      <c r="E100" s="354">
        <v>0</v>
      </c>
      <c r="F100" s="354">
        <v>12667073.5</v>
      </c>
      <c r="G100" s="355">
        <v>3792888.87</v>
      </c>
      <c r="H100" s="355">
        <v>1401818.67</v>
      </c>
      <c r="I100" s="355">
        <v>0</v>
      </c>
      <c r="J100" s="356">
        <v>10276003.300000001</v>
      </c>
    </row>
    <row r="101" spans="1:10" ht="12.95" customHeight="1">
      <c r="A101" s="519" t="s">
        <v>577</v>
      </c>
      <c r="B101" s="519"/>
      <c r="C101" s="519"/>
      <c r="D101" s="519"/>
      <c r="E101" s="520">
        <v>0</v>
      </c>
      <c r="F101" s="520">
        <v>12667073.5</v>
      </c>
      <c r="G101" s="520">
        <v>3792888.87</v>
      </c>
      <c r="H101" s="520">
        <v>1401818.67</v>
      </c>
      <c r="I101" s="520">
        <v>0</v>
      </c>
      <c r="J101" s="357">
        <v>10276003.300000001</v>
      </c>
    </row>
    <row r="102" spans="1:10" ht="2.25" customHeight="1">
      <c r="A102" s="519"/>
      <c r="B102" s="519"/>
      <c r="C102" s="519"/>
      <c r="D102" s="519"/>
      <c r="E102" s="520"/>
      <c r="F102" s="520"/>
      <c r="G102" s="520"/>
      <c r="H102" s="520"/>
      <c r="I102" s="520"/>
      <c r="J102" s="358"/>
    </row>
    <row r="103" spans="1:10" ht="14.45" customHeight="1">
      <c r="A103" s="517" t="s">
        <v>341</v>
      </c>
      <c r="B103" s="517"/>
      <c r="C103" s="517"/>
      <c r="D103" s="517"/>
      <c r="E103" s="517"/>
      <c r="F103" s="517"/>
      <c r="G103" s="517"/>
      <c r="H103" s="517"/>
      <c r="I103" s="517"/>
      <c r="J103" s="517"/>
    </row>
    <row r="104" spans="1:10" ht="23.45" customHeight="1">
      <c r="A104" s="518" t="s">
        <v>619</v>
      </c>
      <c r="B104" s="518"/>
      <c r="C104" s="353" t="s">
        <v>620</v>
      </c>
      <c r="D104" s="353" t="s">
        <v>576</v>
      </c>
      <c r="E104" s="354">
        <v>0</v>
      </c>
      <c r="F104" s="354">
        <v>10139536</v>
      </c>
      <c r="G104" s="355">
        <v>0</v>
      </c>
      <c r="H104" s="355">
        <v>1396577.6</v>
      </c>
      <c r="I104" s="355">
        <v>0</v>
      </c>
      <c r="J104" s="356">
        <v>11536113.6</v>
      </c>
    </row>
    <row r="105" spans="1:10" ht="12.2" customHeight="1">
      <c r="A105" s="519" t="s">
        <v>577</v>
      </c>
      <c r="B105" s="519"/>
      <c r="C105" s="519"/>
      <c r="D105" s="519"/>
      <c r="E105" s="520">
        <v>0</v>
      </c>
      <c r="F105" s="520">
        <v>10139536</v>
      </c>
      <c r="G105" s="520">
        <v>0</v>
      </c>
      <c r="H105" s="520">
        <v>1396577.6</v>
      </c>
      <c r="I105" s="520">
        <v>0</v>
      </c>
      <c r="J105" s="357">
        <v>11536113.6</v>
      </c>
    </row>
    <row r="106" spans="1:10" ht="2.25" customHeight="1">
      <c r="A106" s="519"/>
      <c r="B106" s="519"/>
      <c r="C106" s="519"/>
      <c r="D106" s="519"/>
      <c r="E106" s="520"/>
      <c r="F106" s="520"/>
      <c r="G106" s="520"/>
      <c r="H106" s="520"/>
      <c r="I106" s="520"/>
      <c r="J106" s="358"/>
    </row>
    <row r="107" spans="1:10" ht="14.45" customHeight="1">
      <c r="A107" s="517" t="s">
        <v>613</v>
      </c>
      <c r="B107" s="517"/>
      <c r="C107" s="517"/>
      <c r="D107" s="517"/>
      <c r="E107" s="517"/>
      <c r="F107" s="517"/>
      <c r="G107" s="517"/>
      <c r="H107" s="517"/>
      <c r="I107" s="517"/>
      <c r="J107" s="517"/>
    </row>
    <row r="108" spans="1:10" ht="23.45" customHeight="1">
      <c r="A108" s="518" t="s">
        <v>621</v>
      </c>
      <c r="B108" s="518"/>
      <c r="C108" s="353" t="s">
        <v>622</v>
      </c>
      <c r="D108" s="353" t="s">
        <v>576</v>
      </c>
      <c r="E108" s="354">
        <v>0</v>
      </c>
      <c r="F108" s="354">
        <v>267548.2</v>
      </c>
      <c r="G108" s="355">
        <v>0</v>
      </c>
      <c r="H108" s="355">
        <v>0</v>
      </c>
      <c r="I108" s="355">
        <v>0</v>
      </c>
      <c r="J108" s="356">
        <v>267548.2</v>
      </c>
    </row>
    <row r="109" spans="1:10" ht="12.2" customHeight="1">
      <c r="A109" s="519" t="s">
        <v>577</v>
      </c>
      <c r="B109" s="519"/>
      <c r="C109" s="519"/>
      <c r="D109" s="519"/>
      <c r="E109" s="520">
        <v>0</v>
      </c>
      <c r="F109" s="520">
        <v>267548.2</v>
      </c>
      <c r="G109" s="520">
        <v>0</v>
      </c>
      <c r="H109" s="520">
        <v>0</v>
      </c>
      <c r="I109" s="520">
        <v>0</v>
      </c>
      <c r="J109" s="357">
        <v>267548.2</v>
      </c>
    </row>
    <row r="110" spans="1:10" ht="2.25" customHeight="1">
      <c r="A110" s="519"/>
      <c r="B110" s="519"/>
      <c r="C110" s="519"/>
      <c r="D110" s="519"/>
      <c r="E110" s="520"/>
      <c r="F110" s="520"/>
      <c r="G110" s="520"/>
      <c r="H110" s="520"/>
      <c r="I110" s="520"/>
      <c r="J110" s="358"/>
    </row>
    <row r="111" spans="1:10" ht="14.45" customHeight="1">
      <c r="A111" s="517" t="s">
        <v>615</v>
      </c>
      <c r="B111" s="517"/>
      <c r="C111" s="517"/>
      <c r="D111" s="517"/>
      <c r="E111" s="517"/>
      <c r="F111" s="517"/>
      <c r="G111" s="517"/>
      <c r="H111" s="517"/>
      <c r="I111" s="517"/>
      <c r="J111" s="517"/>
    </row>
    <row r="112" spans="1:10" ht="23.45" customHeight="1">
      <c r="A112" s="518" t="s">
        <v>623</v>
      </c>
      <c r="B112" s="518"/>
      <c r="C112" s="353" t="s">
        <v>624</v>
      </c>
      <c r="D112" s="353" t="s">
        <v>576</v>
      </c>
      <c r="E112" s="354">
        <v>0</v>
      </c>
      <c r="F112" s="354">
        <v>11226459.310000001</v>
      </c>
      <c r="G112" s="355">
        <v>0</v>
      </c>
      <c r="H112" s="355">
        <v>0</v>
      </c>
      <c r="I112" s="355">
        <v>0</v>
      </c>
      <c r="J112" s="356">
        <v>11226459.310000001</v>
      </c>
    </row>
    <row r="113" spans="1:10" ht="12.2" customHeight="1">
      <c r="A113" s="519" t="s">
        <v>577</v>
      </c>
      <c r="B113" s="519"/>
      <c r="C113" s="519"/>
      <c r="D113" s="519"/>
      <c r="E113" s="520">
        <v>0</v>
      </c>
      <c r="F113" s="520">
        <v>11226459.310000001</v>
      </c>
      <c r="G113" s="520">
        <v>0</v>
      </c>
      <c r="H113" s="520">
        <v>0</v>
      </c>
      <c r="I113" s="520">
        <v>0</v>
      </c>
      <c r="J113" s="357">
        <v>11226459.310000001</v>
      </c>
    </row>
    <row r="114" spans="1:10" ht="2.25" customHeight="1">
      <c r="A114" s="519"/>
      <c r="B114" s="519"/>
      <c r="C114" s="519"/>
      <c r="D114" s="519"/>
      <c r="E114" s="520"/>
      <c r="F114" s="520"/>
      <c r="G114" s="520"/>
      <c r="H114" s="520"/>
      <c r="I114" s="520"/>
      <c r="J114" s="358"/>
    </row>
    <row r="115" spans="1:10" ht="14.45" customHeight="1">
      <c r="A115" s="517" t="s">
        <v>20</v>
      </c>
      <c r="B115" s="517"/>
      <c r="C115" s="517"/>
      <c r="D115" s="517"/>
      <c r="E115" s="517"/>
      <c r="F115" s="517"/>
      <c r="G115" s="517"/>
      <c r="H115" s="517"/>
      <c r="I115" s="517"/>
      <c r="J115" s="517"/>
    </row>
    <row r="116" spans="1:10" ht="14.45" customHeight="1">
      <c r="A116" s="518" t="s">
        <v>20</v>
      </c>
      <c r="B116" s="518"/>
      <c r="C116" s="353" t="s">
        <v>625</v>
      </c>
      <c r="D116" s="353" t="s">
        <v>576</v>
      </c>
      <c r="E116" s="354">
        <v>0</v>
      </c>
      <c r="F116" s="354">
        <v>34889200</v>
      </c>
      <c r="G116" s="355">
        <v>1920000</v>
      </c>
      <c r="H116" s="355">
        <v>0</v>
      </c>
      <c r="I116" s="355">
        <v>0</v>
      </c>
      <c r="J116" s="356">
        <v>32969200</v>
      </c>
    </row>
    <row r="117" spans="1:10" ht="15.2" customHeight="1">
      <c r="A117" s="522" t="s">
        <v>20</v>
      </c>
      <c r="B117" s="522"/>
      <c r="C117" s="353" t="s">
        <v>626</v>
      </c>
      <c r="D117" s="353" t="s">
        <v>585</v>
      </c>
      <c r="E117" s="354">
        <v>0</v>
      </c>
      <c r="F117" s="354">
        <v>12765804.800000001</v>
      </c>
      <c r="G117" s="355">
        <v>21893799.780000001</v>
      </c>
      <c r="H117" s="355">
        <v>67121704.319999993</v>
      </c>
      <c r="I117" s="355">
        <v>0</v>
      </c>
      <c r="J117" s="356">
        <v>57993709.340000004</v>
      </c>
    </row>
    <row r="118" spans="1:10" ht="14.45" customHeight="1">
      <c r="A118" s="521"/>
      <c r="B118" s="521"/>
      <c r="C118" s="359"/>
      <c r="D118" s="359"/>
      <c r="E118" s="354">
        <v>0</v>
      </c>
      <c r="F118" s="354">
        <v>4480</v>
      </c>
      <c r="G118" s="354">
        <v>7683.98</v>
      </c>
      <c r="H118" s="354">
        <v>23557.919999999998</v>
      </c>
      <c r="I118" s="354">
        <v>0</v>
      </c>
      <c r="J118" s="360">
        <v>20353.939999999999</v>
      </c>
    </row>
    <row r="119" spans="1:10" ht="14.45" customHeight="1">
      <c r="A119" s="518" t="s">
        <v>20</v>
      </c>
      <c r="B119" s="518"/>
      <c r="C119" s="353" t="s">
        <v>711</v>
      </c>
      <c r="D119" s="353" t="s">
        <v>576</v>
      </c>
      <c r="E119" s="354">
        <v>0</v>
      </c>
      <c r="F119" s="354">
        <v>0</v>
      </c>
      <c r="G119" s="355">
        <v>3544930.32</v>
      </c>
      <c r="H119" s="355">
        <v>3544930.32</v>
      </c>
      <c r="I119" s="355">
        <v>0</v>
      </c>
      <c r="J119" s="356">
        <v>0</v>
      </c>
    </row>
    <row r="120" spans="1:10" ht="12.2" customHeight="1">
      <c r="A120" s="519" t="s">
        <v>577</v>
      </c>
      <c r="B120" s="519"/>
      <c r="C120" s="519"/>
      <c r="D120" s="519"/>
      <c r="E120" s="520">
        <v>0</v>
      </c>
      <c r="F120" s="520">
        <v>47655004.799999997</v>
      </c>
      <c r="G120" s="520">
        <v>27358730.100000001</v>
      </c>
      <c r="H120" s="520">
        <v>70666634.640000001</v>
      </c>
      <c r="I120" s="520">
        <v>0</v>
      </c>
      <c r="J120" s="357">
        <v>90962909.340000004</v>
      </c>
    </row>
    <row r="121" spans="1:10" ht="2.25" customHeight="1">
      <c r="A121" s="519"/>
      <c r="B121" s="519"/>
      <c r="C121" s="519"/>
      <c r="D121" s="519"/>
      <c r="E121" s="520"/>
      <c r="F121" s="520"/>
      <c r="G121" s="520"/>
      <c r="H121" s="520"/>
      <c r="I121" s="520"/>
      <c r="J121" s="358"/>
    </row>
    <row r="122" spans="1:10" ht="14.45" customHeight="1">
      <c r="A122" s="517" t="s">
        <v>627</v>
      </c>
      <c r="B122" s="517"/>
      <c r="C122" s="517"/>
      <c r="D122" s="517"/>
      <c r="E122" s="517"/>
      <c r="F122" s="517"/>
      <c r="G122" s="517"/>
      <c r="H122" s="517"/>
      <c r="I122" s="517"/>
      <c r="J122" s="517"/>
    </row>
    <row r="123" spans="1:10" ht="15.2" customHeight="1">
      <c r="A123" s="518" t="s">
        <v>628</v>
      </c>
      <c r="B123" s="518"/>
      <c r="C123" s="353" t="s">
        <v>629</v>
      </c>
      <c r="D123" s="353" t="s">
        <v>576</v>
      </c>
      <c r="E123" s="354">
        <v>0</v>
      </c>
      <c r="F123" s="354">
        <v>294292961.27999997</v>
      </c>
      <c r="G123" s="355">
        <v>19472886.870000001</v>
      </c>
      <c r="H123" s="355">
        <v>132724068.58</v>
      </c>
      <c r="I123" s="355">
        <v>0</v>
      </c>
      <c r="J123" s="356">
        <v>407544142.99000001</v>
      </c>
    </row>
    <row r="124" spans="1:10" ht="14.45" customHeight="1">
      <c r="A124" s="522" t="s">
        <v>712</v>
      </c>
      <c r="B124" s="522"/>
      <c r="C124" s="353" t="s">
        <v>713</v>
      </c>
      <c r="D124" s="353" t="s">
        <v>585</v>
      </c>
      <c r="E124" s="354">
        <v>0</v>
      </c>
      <c r="F124" s="354">
        <v>0</v>
      </c>
      <c r="G124" s="355">
        <v>675077385.07000005</v>
      </c>
      <c r="H124" s="355">
        <v>749417263.47000003</v>
      </c>
      <c r="I124" s="355">
        <v>0</v>
      </c>
      <c r="J124" s="356">
        <v>74339878.400000006</v>
      </c>
    </row>
    <row r="125" spans="1:10" ht="14.45" customHeight="1">
      <c r="A125" s="521"/>
      <c r="B125" s="521"/>
      <c r="C125" s="359"/>
      <c r="D125" s="359"/>
      <c r="E125" s="354">
        <v>0</v>
      </c>
      <c r="F125" s="354">
        <v>0</v>
      </c>
      <c r="G125" s="354">
        <v>236927.66</v>
      </c>
      <c r="H125" s="354">
        <v>263019.51</v>
      </c>
      <c r="I125" s="354">
        <v>0</v>
      </c>
      <c r="J125" s="360">
        <v>26091.85</v>
      </c>
    </row>
    <row r="126" spans="1:10" ht="12.2" customHeight="1">
      <c r="A126" s="519" t="s">
        <v>577</v>
      </c>
      <c r="B126" s="519"/>
      <c r="C126" s="519"/>
      <c r="D126" s="519"/>
      <c r="E126" s="520">
        <v>0</v>
      </c>
      <c r="F126" s="520">
        <v>294292961.27999997</v>
      </c>
      <c r="G126" s="520">
        <v>694550271.94000006</v>
      </c>
      <c r="H126" s="520">
        <v>882141332.04999995</v>
      </c>
      <c r="I126" s="520">
        <v>0</v>
      </c>
      <c r="J126" s="357">
        <v>481884021.38999999</v>
      </c>
    </row>
    <row r="127" spans="1:10" ht="2.25" customHeight="1">
      <c r="A127" s="519"/>
      <c r="B127" s="519"/>
      <c r="C127" s="519"/>
      <c r="D127" s="519"/>
      <c r="E127" s="520"/>
      <c r="F127" s="520"/>
      <c r="G127" s="520"/>
      <c r="H127" s="520"/>
      <c r="I127" s="520"/>
      <c r="J127" s="358"/>
    </row>
    <row r="128" spans="1:10" ht="14.45" customHeight="1">
      <c r="A128" s="517" t="s">
        <v>631</v>
      </c>
      <c r="B128" s="517"/>
      <c r="C128" s="517"/>
      <c r="D128" s="517"/>
      <c r="E128" s="517"/>
      <c r="F128" s="517"/>
      <c r="G128" s="517"/>
      <c r="H128" s="517"/>
      <c r="I128" s="517"/>
      <c r="J128" s="517"/>
    </row>
    <row r="129" spans="1:10" ht="15.2" customHeight="1">
      <c r="A129" s="518" t="s">
        <v>631</v>
      </c>
      <c r="B129" s="518"/>
      <c r="C129" s="353" t="s">
        <v>632</v>
      </c>
      <c r="D129" s="353" t="s">
        <v>576</v>
      </c>
      <c r="E129" s="354">
        <v>0</v>
      </c>
      <c r="F129" s="354">
        <v>0</v>
      </c>
      <c r="G129" s="355">
        <v>95304071.680000007</v>
      </c>
      <c r="H129" s="355">
        <v>99445298.879999995</v>
      </c>
      <c r="I129" s="354">
        <v>0</v>
      </c>
      <c r="J129" s="360">
        <v>4141227.2</v>
      </c>
    </row>
    <row r="130" spans="1:10" ht="12.2" customHeight="1">
      <c r="A130" s="519" t="s">
        <v>577</v>
      </c>
      <c r="B130" s="519"/>
      <c r="C130" s="519"/>
      <c r="D130" s="519"/>
      <c r="E130" s="520">
        <v>0</v>
      </c>
      <c r="F130" s="520">
        <v>0</v>
      </c>
      <c r="G130" s="520">
        <v>95304071.680000007</v>
      </c>
      <c r="H130" s="520">
        <v>99445298.879999995</v>
      </c>
      <c r="I130" s="520">
        <v>0</v>
      </c>
      <c r="J130" s="357">
        <v>4141227.2</v>
      </c>
    </row>
    <row r="131" spans="1:10" ht="2.25" customHeight="1">
      <c r="A131" s="519"/>
      <c r="B131" s="519"/>
      <c r="C131" s="519"/>
      <c r="D131" s="519"/>
      <c r="E131" s="520"/>
      <c r="F131" s="520"/>
      <c r="G131" s="520"/>
      <c r="H131" s="520"/>
      <c r="I131" s="520"/>
      <c r="J131" s="358"/>
    </row>
    <row r="132" spans="1:10" ht="14.45" customHeight="1">
      <c r="A132" s="517" t="s">
        <v>630</v>
      </c>
      <c r="B132" s="517"/>
      <c r="C132" s="517"/>
      <c r="D132" s="517"/>
      <c r="E132" s="517"/>
      <c r="F132" s="517"/>
      <c r="G132" s="517"/>
      <c r="H132" s="517"/>
      <c r="I132" s="517"/>
      <c r="J132" s="517"/>
    </row>
    <row r="133" spans="1:10" ht="14.45" customHeight="1">
      <c r="A133" s="518" t="s">
        <v>633</v>
      </c>
      <c r="B133" s="518"/>
      <c r="C133" s="353" t="s">
        <v>634</v>
      </c>
      <c r="D133" s="353" t="s">
        <v>576</v>
      </c>
      <c r="E133" s="354">
        <v>0</v>
      </c>
      <c r="F133" s="354">
        <v>3829325.1</v>
      </c>
      <c r="G133" s="355">
        <v>4021247.98</v>
      </c>
      <c r="H133" s="355">
        <v>22563888.93</v>
      </c>
      <c r="I133" s="354">
        <v>0</v>
      </c>
      <c r="J133" s="360">
        <v>22371966.050000001</v>
      </c>
    </row>
    <row r="134" spans="1:10" ht="12.95" customHeight="1">
      <c r="A134" s="519" t="s">
        <v>577</v>
      </c>
      <c r="B134" s="519"/>
      <c r="C134" s="519"/>
      <c r="D134" s="519"/>
      <c r="E134" s="520">
        <v>0</v>
      </c>
      <c r="F134" s="520">
        <v>3829325.1</v>
      </c>
      <c r="G134" s="520">
        <v>4021247.98</v>
      </c>
      <c r="H134" s="520">
        <v>22563888.93</v>
      </c>
      <c r="I134" s="520">
        <v>0</v>
      </c>
      <c r="J134" s="357">
        <v>22371966.050000001</v>
      </c>
    </row>
    <row r="135" spans="1:10" ht="1.5" customHeight="1">
      <c r="A135" s="519"/>
      <c r="B135" s="519"/>
      <c r="C135" s="519"/>
      <c r="D135" s="519"/>
      <c r="E135" s="520"/>
      <c r="F135" s="520"/>
      <c r="G135" s="520"/>
      <c r="H135" s="520"/>
      <c r="I135" s="520"/>
      <c r="J135" s="358"/>
    </row>
    <row r="136" spans="1:10" ht="15.2" customHeight="1">
      <c r="A136" s="517" t="s">
        <v>635</v>
      </c>
      <c r="B136" s="517"/>
      <c r="C136" s="517"/>
      <c r="D136" s="517"/>
      <c r="E136" s="517"/>
      <c r="F136" s="517"/>
      <c r="G136" s="517"/>
      <c r="H136" s="517"/>
      <c r="I136" s="517"/>
      <c r="J136" s="517"/>
    </row>
    <row r="137" spans="1:10" ht="14.45" customHeight="1">
      <c r="A137" s="518" t="s">
        <v>636</v>
      </c>
      <c r="B137" s="518"/>
      <c r="C137" s="353" t="s">
        <v>637</v>
      </c>
      <c r="D137" s="353" t="s">
        <v>576</v>
      </c>
      <c r="E137" s="354">
        <v>0</v>
      </c>
      <c r="F137" s="354">
        <v>0</v>
      </c>
      <c r="G137" s="355">
        <v>5500000</v>
      </c>
      <c r="H137" s="355">
        <v>5500000</v>
      </c>
      <c r="I137" s="355">
        <v>0</v>
      </c>
      <c r="J137" s="356">
        <v>0</v>
      </c>
    </row>
    <row r="138" spans="1:10" ht="12.2" customHeight="1">
      <c r="A138" s="519" t="s">
        <v>577</v>
      </c>
      <c r="B138" s="519"/>
      <c r="C138" s="519"/>
      <c r="D138" s="519"/>
      <c r="E138" s="520">
        <v>0</v>
      </c>
      <c r="F138" s="520">
        <v>0</v>
      </c>
      <c r="G138" s="520">
        <v>5500000</v>
      </c>
      <c r="H138" s="520">
        <v>5500000</v>
      </c>
      <c r="I138" s="520">
        <v>0</v>
      </c>
      <c r="J138" s="357">
        <v>0</v>
      </c>
    </row>
    <row r="139" spans="1:10" ht="2.25" customHeight="1">
      <c r="A139" s="519"/>
      <c r="B139" s="519"/>
      <c r="C139" s="519"/>
      <c r="D139" s="519"/>
      <c r="E139" s="520"/>
      <c r="F139" s="520"/>
      <c r="G139" s="520"/>
      <c r="H139" s="520"/>
      <c r="I139" s="520"/>
      <c r="J139" s="358"/>
    </row>
    <row r="140" spans="1:10" ht="14.45" customHeight="1">
      <c r="A140" s="517" t="s">
        <v>638</v>
      </c>
      <c r="B140" s="517"/>
      <c r="C140" s="517"/>
      <c r="D140" s="517"/>
      <c r="E140" s="517"/>
      <c r="F140" s="517"/>
      <c r="G140" s="517"/>
      <c r="H140" s="517"/>
      <c r="I140" s="517"/>
      <c r="J140" s="517"/>
    </row>
    <row r="141" spans="1:10" ht="14.45" customHeight="1">
      <c r="A141" s="518" t="s">
        <v>639</v>
      </c>
      <c r="B141" s="518"/>
      <c r="C141" s="353" t="s">
        <v>640</v>
      </c>
      <c r="D141" s="353" t="s">
        <v>576</v>
      </c>
      <c r="E141" s="354">
        <v>0</v>
      </c>
      <c r="F141" s="354">
        <v>90871790.75</v>
      </c>
      <c r="G141" s="355">
        <v>0</v>
      </c>
      <c r="H141" s="355">
        <v>0</v>
      </c>
      <c r="I141" s="355">
        <v>0</v>
      </c>
      <c r="J141" s="356">
        <v>90871790.75</v>
      </c>
    </row>
    <row r="142" spans="1:10" ht="12.95" customHeight="1">
      <c r="A142" s="519" t="s">
        <v>577</v>
      </c>
      <c r="B142" s="519"/>
      <c r="C142" s="519"/>
      <c r="D142" s="519"/>
      <c r="E142" s="520">
        <v>0</v>
      </c>
      <c r="F142" s="520">
        <v>90871790.75</v>
      </c>
      <c r="G142" s="520">
        <v>0</v>
      </c>
      <c r="H142" s="520">
        <v>0</v>
      </c>
      <c r="I142" s="520">
        <v>0</v>
      </c>
      <c r="J142" s="357">
        <v>90871790.75</v>
      </c>
    </row>
    <row r="143" spans="1:10" ht="2.25" customHeight="1">
      <c r="A143" s="519"/>
      <c r="B143" s="519"/>
      <c r="C143" s="519"/>
      <c r="D143" s="519"/>
      <c r="E143" s="520"/>
      <c r="F143" s="520"/>
      <c r="G143" s="520"/>
      <c r="H143" s="520"/>
      <c r="I143" s="520"/>
      <c r="J143" s="358"/>
    </row>
    <row r="144" spans="1:10" ht="14.45" customHeight="1">
      <c r="A144" s="517" t="s">
        <v>630</v>
      </c>
      <c r="B144" s="517"/>
      <c r="C144" s="517"/>
      <c r="D144" s="517"/>
      <c r="E144" s="517"/>
      <c r="F144" s="517"/>
      <c r="G144" s="517"/>
      <c r="H144" s="517"/>
      <c r="I144" s="517"/>
      <c r="J144" s="517"/>
    </row>
    <row r="145" spans="1:10" ht="14.45" customHeight="1">
      <c r="A145" s="518" t="s">
        <v>641</v>
      </c>
      <c r="B145" s="518"/>
      <c r="C145" s="353" t="s">
        <v>642</v>
      </c>
      <c r="D145" s="353" t="s">
        <v>576</v>
      </c>
      <c r="E145" s="354">
        <v>0</v>
      </c>
      <c r="F145" s="354">
        <v>2537765.96</v>
      </c>
      <c r="G145" s="355">
        <v>2795807.13</v>
      </c>
      <c r="H145" s="355">
        <v>8341881.7199999997</v>
      </c>
      <c r="I145" s="354">
        <v>0</v>
      </c>
      <c r="J145" s="360">
        <v>8083840.5499999998</v>
      </c>
    </row>
    <row r="146" spans="1:10" ht="12.2" customHeight="1">
      <c r="A146" s="519" t="s">
        <v>577</v>
      </c>
      <c r="B146" s="519"/>
      <c r="C146" s="519"/>
      <c r="D146" s="519"/>
      <c r="E146" s="520">
        <v>0</v>
      </c>
      <c r="F146" s="520">
        <v>2537765.96</v>
      </c>
      <c r="G146" s="520">
        <v>2795807.13</v>
      </c>
      <c r="H146" s="520">
        <v>8341881.7199999997</v>
      </c>
      <c r="I146" s="520">
        <v>0</v>
      </c>
      <c r="J146" s="357">
        <v>8083840.5499999998</v>
      </c>
    </row>
    <row r="147" spans="1:10" ht="2.25" customHeight="1">
      <c r="A147" s="519"/>
      <c r="B147" s="519"/>
      <c r="C147" s="519"/>
      <c r="D147" s="519"/>
      <c r="E147" s="520"/>
      <c r="F147" s="520"/>
      <c r="G147" s="520"/>
      <c r="H147" s="520"/>
      <c r="I147" s="520"/>
      <c r="J147" s="358"/>
    </row>
    <row r="148" spans="1:10" ht="14.45" customHeight="1">
      <c r="A148" s="517" t="s">
        <v>643</v>
      </c>
      <c r="B148" s="517"/>
      <c r="C148" s="517"/>
      <c r="D148" s="517"/>
      <c r="E148" s="517"/>
      <c r="F148" s="517"/>
      <c r="G148" s="517"/>
      <c r="H148" s="517"/>
      <c r="I148" s="517"/>
      <c r="J148" s="517"/>
    </row>
    <row r="149" spans="1:10" ht="15.2" customHeight="1">
      <c r="A149" s="518" t="s">
        <v>128</v>
      </c>
      <c r="B149" s="518"/>
      <c r="C149" s="353" t="s">
        <v>644</v>
      </c>
      <c r="D149" s="353" t="s">
        <v>576</v>
      </c>
      <c r="E149" s="354">
        <v>0</v>
      </c>
      <c r="F149" s="354">
        <v>447289580.18000001</v>
      </c>
      <c r="G149" s="355">
        <v>8553000</v>
      </c>
      <c r="H149" s="355">
        <v>0</v>
      </c>
      <c r="I149" s="355">
        <v>0</v>
      </c>
      <c r="J149" s="356">
        <v>438736580.18000001</v>
      </c>
    </row>
    <row r="150" spans="1:10" ht="12.2" customHeight="1">
      <c r="A150" s="519" t="s">
        <v>577</v>
      </c>
      <c r="B150" s="519"/>
      <c r="C150" s="519"/>
      <c r="D150" s="519"/>
      <c r="E150" s="520">
        <v>0</v>
      </c>
      <c r="F150" s="520">
        <v>447289580.18000001</v>
      </c>
      <c r="G150" s="520">
        <v>8553000</v>
      </c>
      <c r="H150" s="520">
        <v>0</v>
      </c>
      <c r="I150" s="520">
        <v>0</v>
      </c>
      <c r="J150" s="357">
        <v>438736580.18000001</v>
      </c>
    </row>
    <row r="151" spans="1:10" ht="2.25" customHeight="1">
      <c r="A151" s="519"/>
      <c r="B151" s="519"/>
      <c r="C151" s="519"/>
      <c r="D151" s="519"/>
      <c r="E151" s="520"/>
      <c r="F151" s="520"/>
      <c r="G151" s="520"/>
      <c r="H151" s="520"/>
      <c r="I151" s="520"/>
      <c r="J151" s="358"/>
    </row>
    <row r="152" spans="1:10" ht="14.45" customHeight="1">
      <c r="A152" s="517" t="s">
        <v>645</v>
      </c>
      <c r="B152" s="517"/>
      <c r="C152" s="517"/>
      <c r="D152" s="517"/>
      <c r="E152" s="517"/>
      <c r="F152" s="517"/>
      <c r="G152" s="517"/>
      <c r="H152" s="517"/>
      <c r="I152" s="517"/>
      <c r="J152" s="517"/>
    </row>
    <row r="153" spans="1:10" ht="14.45" customHeight="1">
      <c r="A153" s="518" t="s">
        <v>645</v>
      </c>
      <c r="B153" s="518"/>
      <c r="C153" s="353" t="s">
        <v>646</v>
      </c>
      <c r="D153" s="353" t="s">
        <v>576</v>
      </c>
      <c r="E153" s="354">
        <v>0</v>
      </c>
      <c r="F153" s="354">
        <v>1874229573.4400001</v>
      </c>
      <c r="G153" s="355">
        <v>0</v>
      </c>
      <c r="H153" s="355">
        <v>0</v>
      </c>
      <c r="I153" s="354">
        <v>0</v>
      </c>
      <c r="J153" s="360">
        <v>1874229573.4400001</v>
      </c>
    </row>
    <row r="154" spans="1:10" ht="12.95" customHeight="1">
      <c r="A154" s="519" t="s">
        <v>577</v>
      </c>
      <c r="B154" s="519"/>
      <c r="C154" s="519"/>
      <c r="D154" s="519"/>
      <c r="E154" s="520">
        <v>0</v>
      </c>
      <c r="F154" s="520">
        <v>1874229573.4400001</v>
      </c>
      <c r="G154" s="520">
        <v>0</v>
      </c>
      <c r="H154" s="520">
        <v>0</v>
      </c>
      <c r="I154" s="520">
        <v>0</v>
      </c>
      <c r="J154" s="357">
        <v>1874229573.4400001</v>
      </c>
    </row>
    <row r="155" spans="1:10" ht="1.5" customHeight="1">
      <c r="A155" s="519"/>
      <c r="B155" s="519"/>
      <c r="C155" s="519"/>
      <c r="D155" s="519"/>
      <c r="E155" s="520"/>
      <c r="F155" s="520"/>
      <c r="G155" s="520"/>
      <c r="H155" s="520"/>
      <c r="I155" s="520"/>
      <c r="J155" s="358"/>
    </row>
    <row r="156" spans="1:10" ht="15.2" customHeight="1">
      <c r="A156" s="517" t="s">
        <v>647</v>
      </c>
      <c r="B156" s="517"/>
      <c r="C156" s="517"/>
      <c r="D156" s="517"/>
      <c r="E156" s="517"/>
      <c r="F156" s="517"/>
      <c r="G156" s="517"/>
      <c r="H156" s="517"/>
      <c r="I156" s="517"/>
      <c r="J156" s="517"/>
    </row>
    <row r="157" spans="1:10" ht="14.45" customHeight="1">
      <c r="A157" s="518" t="s">
        <v>648</v>
      </c>
      <c r="B157" s="518"/>
      <c r="C157" s="353" t="s">
        <v>649</v>
      </c>
      <c r="D157" s="353" t="s">
        <v>576</v>
      </c>
      <c r="E157" s="354">
        <v>0</v>
      </c>
      <c r="F157" s="354">
        <v>199260985.77000001</v>
      </c>
      <c r="G157" s="355">
        <v>0</v>
      </c>
      <c r="H157" s="355">
        <v>0</v>
      </c>
      <c r="I157" s="354">
        <v>0</v>
      </c>
      <c r="J157" s="360">
        <v>199260985.77000001</v>
      </c>
    </row>
    <row r="158" spans="1:10" ht="12.2" customHeight="1">
      <c r="A158" s="519" t="s">
        <v>577</v>
      </c>
      <c r="B158" s="519"/>
      <c r="C158" s="519"/>
      <c r="D158" s="519"/>
      <c r="E158" s="520">
        <v>0</v>
      </c>
      <c r="F158" s="520">
        <v>199260985.77000001</v>
      </c>
      <c r="G158" s="520">
        <v>0</v>
      </c>
      <c r="H158" s="520">
        <v>0</v>
      </c>
      <c r="I158" s="520">
        <v>0</v>
      </c>
      <c r="J158" s="357">
        <v>199260985.77000001</v>
      </c>
    </row>
    <row r="159" spans="1:10" ht="2.25" customHeight="1">
      <c r="A159" s="519"/>
      <c r="B159" s="519"/>
      <c r="C159" s="519"/>
      <c r="D159" s="519"/>
      <c r="E159" s="520"/>
      <c r="F159" s="520"/>
      <c r="G159" s="520"/>
      <c r="H159" s="520"/>
      <c r="I159" s="520"/>
      <c r="J159" s="358"/>
    </row>
    <row r="160" spans="1:10" ht="14.45" customHeight="1">
      <c r="A160" s="517" t="s">
        <v>650</v>
      </c>
      <c r="B160" s="517"/>
      <c r="C160" s="517"/>
      <c r="D160" s="517"/>
      <c r="E160" s="517"/>
      <c r="F160" s="517"/>
      <c r="G160" s="517"/>
      <c r="H160" s="517"/>
      <c r="I160" s="517"/>
      <c r="J160" s="517"/>
    </row>
    <row r="161" spans="1:10" ht="14.45" customHeight="1">
      <c r="A161" s="523" t="s">
        <v>650</v>
      </c>
      <c r="B161" s="523"/>
      <c r="C161" s="362" t="s">
        <v>651</v>
      </c>
      <c r="D161" s="362" t="s">
        <v>576</v>
      </c>
      <c r="E161" s="363">
        <v>0</v>
      </c>
      <c r="F161" s="363">
        <v>-1511994150.53</v>
      </c>
      <c r="G161" s="355">
        <v>27013328.809999999</v>
      </c>
      <c r="H161" s="355">
        <v>0</v>
      </c>
      <c r="I161" s="354">
        <v>0</v>
      </c>
      <c r="J161" s="360">
        <v>-1539007479.3399999</v>
      </c>
    </row>
    <row r="162" spans="1:10" ht="12.95" customHeight="1">
      <c r="A162" s="519" t="s">
        <v>577</v>
      </c>
      <c r="B162" s="519"/>
      <c r="C162" s="519"/>
      <c r="D162" s="519"/>
      <c r="E162" s="520">
        <v>0</v>
      </c>
      <c r="F162" s="520">
        <v>-1511994150.53</v>
      </c>
      <c r="G162" s="520">
        <v>27013328.809999999</v>
      </c>
      <c r="H162" s="520">
        <v>0</v>
      </c>
      <c r="I162" s="520">
        <v>0</v>
      </c>
      <c r="J162" s="357">
        <v>-1539007479.3399999</v>
      </c>
    </row>
    <row r="163" spans="1:10" ht="2.25" customHeight="1">
      <c r="A163" s="519"/>
      <c r="B163" s="519"/>
      <c r="C163" s="519"/>
      <c r="D163" s="519"/>
      <c r="E163" s="520"/>
      <c r="F163" s="520"/>
      <c r="G163" s="520"/>
      <c r="H163" s="520"/>
      <c r="I163" s="520"/>
      <c r="J163" s="358"/>
    </row>
    <row r="164" spans="1:10" ht="14.45" customHeight="1">
      <c r="A164" s="517" t="s">
        <v>652</v>
      </c>
      <c r="B164" s="517"/>
      <c r="C164" s="517"/>
      <c r="D164" s="517"/>
      <c r="E164" s="517"/>
      <c r="F164" s="517"/>
      <c r="G164" s="517"/>
      <c r="H164" s="517"/>
      <c r="I164" s="517"/>
      <c r="J164" s="517"/>
    </row>
    <row r="165" spans="1:10" ht="14.45" customHeight="1">
      <c r="A165" s="523" t="s">
        <v>652</v>
      </c>
      <c r="B165" s="523"/>
      <c r="C165" s="362" t="s">
        <v>653</v>
      </c>
      <c r="D165" s="362" t="s">
        <v>576</v>
      </c>
      <c r="E165" s="363">
        <v>0</v>
      </c>
      <c r="F165" s="363">
        <v>-421545903.43000001</v>
      </c>
      <c r="G165" s="355">
        <v>35200</v>
      </c>
      <c r="H165" s="355">
        <v>21247.98</v>
      </c>
      <c r="I165" s="354"/>
      <c r="J165" s="360">
        <v>-421559855.44999999</v>
      </c>
    </row>
    <row r="166" spans="1:10" ht="12.2" customHeight="1">
      <c r="A166" s="519" t="s">
        <v>577</v>
      </c>
      <c r="B166" s="519"/>
      <c r="C166" s="519"/>
      <c r="D166" s="519"/>
      <c r="E166" s="520">
        <v>0</v>
      </c>
      <c r="F166" s="520">
        <v>-421545903.43000001</v>
      </c>
      <c r="G166" s="520">
        <v>35200</v>
      </c>
      <c r="H166" s="520">
        <v>21247.98</v>
      </c>
      <c r="I166" s="520">
        <v>0</v>
      </c>
      <c r="J166" s="357">
        <v>-421559855.44999999</v>
      </c>
    </row>
    <row r="167" spans="1:10" ht="2.25" customHeight="1">
      <c r="A167" s="519"/>
      <c r="B167" s="519"/>
      <c r="C167" s="519"/>
      <c r="D167" s="519"/>
      <c r="E167" s="520"/>
      <c r="F167" s="520"/>
      <c r="G167" s="520"/>
      <c r="H167" s="520"/>
      <c r="I167" s="520"/>
      <c r="J167" s="358"/>
    </row>
    <row r="168" spans="1:10" ht="14.45" customHeight="1">
      <c r="A168" s="517" t="s">
        <v>654</v>
      </c>
      <c r="B168" s="517"/>
      <c r="C168" s="517"/>
      <c r="D168" s="517"/>
      <c r="E168" s="517"/>
      <c r="F168" s="517"/>
      <c r="G168" s="517"/>
      <c r="H168" s="517"/>
      <c r="I168" s="517"/>
      <c r="J168" s="517"/>
    </row>
    <row r="169" spans="1:10" ht="15.2" customHeight="1">
      <c r="A169" s="518" t="s">
        <v>655</v>
      </c>
      <c r="B169" s="518"/>
      <c r="C169" s="353" t="s">
        <v>656</v>
      </c>
      <c r="D169" s="353" t="s">
        <v>576</v>
      </c>
      <c r="E169" s="354">
        <v>0</v>
      </c>
      <c r="F169" s="354">
        <v>0</v>
      </c>
      <c r="G169" s="355">
        <v>759978.65</v>
      </c>
      <c r="H169" s="355">
        <v>759978.65</v>
      </c>
      <c r="I169" s="354">
        <v>0</v>
      </c>
      <c r="J169" s="360">
        <v>0</v>
      </c>
    </row>
    <row r="170" spans="1:10" ht="12.2" customHeight="1">
      <c r="A170" s="519" t="s">
        <v>577</v>
      </c>
      <c r="B170" s="519"/>
      <c r="C170" s="519"/>
      <c r="D170" s="519"/>
      <c r="E170" s="520">
        <v>0</v>
      </c>
      <c r="F170" s="520">
        <v>0</v>
      </c>
      <c r="G170" s="520">
        <v>759978.65</v>
      </c>
      <c r="H170" s="520">
        <v>759978.65</v>
      </c>
      <c r="I170" s="520">
        <v>0</v>
      </c>
      <c r="J170" s="357">
        <v>0</v>
      </c>
    </row>
    <row r="171" spans="1:10" ht="2.25" customHeight="1">
      <c r="A171" s="519"/>
      <c r="B171" s="519"/>
      <c r="C171" s="519"/>
      <c r="D171" s="519"/>
      <c r="E171" s="520"/>
      <c r="F171" s="520"/>
      <c r="G171" s="520"/>
      <c r="H171" s="520"/>
      <c r="I171" s="520"/>
      <c r="J171" s="358"/>
    </row>
    <row r="172" spans="1:10" ht="14.45" customHeight="1">
      <c r="A172" s="517" t="s">
        <v>657</v>
      </c>
      <c r="B172" s="517"/>
      <c r="C172" s="517"/>
      <c r="D172" s="517"/>
      <c r="E172" s="517"/>
      <c r="F172" s="517"/>
      <c r="G172" s="517"/>
      <c r="H172" s="517"/>
      <c r="I172" s="517"/>
      <c r="J172" s="517"/>
    </row>
    <row r="173" spans="1:10" ht="14.45" customHeight="1">
      <c r="A173" s="518" t="s">
        <v>658</v>
      </c>
      <c r="B173" s="518"/>
      <c r="C173" s="353" t="s">
        <v>659</v>
      </c>
      <c r="D173" s="353" t="s">
        <v>576</v>
      </c>
      <c r="E173" s="354">
        <v>0</v>
      </c>
      <c r="F173" s="354">
        <v>0</v>
      </c>
      <c r="G173" s="355">
        <v>127107160.05</v>
      </c>
      <c r="H173" s="355">
        <v>127107160.05</v>
      </c>
      <c r="I173" s="354">
        <v>0</v>
      </c>
      <c r="J173" s="360">
        <v>0</v>
      </c>
    </row>
    <row r="174" spans="1:10" ht="12.95" customHeight="1">
      <c r="A174" s="519" t="s">
        <v>577</v>
      </c>
      <c r="B174" s="519"/>
      <c r="C174" s="519"/>
      <c r="D174" s="519"/>
      <c r="E174" s="520">
        <v>0</v>
      </c>
      <c r="F174" s="520">
        <v>0</v>
      </c>
      <c r="G174" s="520">
        <v>127107160.05</v>
      </c>
      <c r="H174" s="520">
        <v>127107160.05</v>
      </c>
      <c r="I174" s="520">
        <v>0</v>
      </c>
      <c r="J174" s="357">
        <v>0</v>
      </c>
    </row>
    <row r="175" spans="1:10" ht="1.5" customHeight="1">
      <c r="A175" s="519"/>
      <c r="B175" s="519"/>
      <c r="C175" s="519"/>
      <c r="D175" s="519"/>
      <c r="E175" s="520"/>
      <c r="F175" s="520"/>
      <c r="G175" s="520"/>
      <c r="H175" s="520"/>
      <c r="I175" s="520"/>
      <c r="J175" s="358"/>
    </row>
    <row r="176" spans="1:10" ht="15.2" customHeight="1">
      <c r="A176" s="517" t="s">
        <v>660</v>
      </c>
      <c r="B176" s="517"/>
      <c r="C176" s="517"/>
      <c r="D176" s="517"/>
      <c r="E176" s="517"/>
      <c r="F176" s="517"/>
      <c r="G176" s="517"/>
      <c r="H176" s="517"/>
      <c r="I176" s="517"/>
      <c r="J176" s="517"/>
    </row>
    <row r="177" spans="1:10" ht="14.45" customHeight="1">
      <c r="A177" s="518" t="s">
        <v>660</v>
      </c>
      <c r="B177" s="518"/>
      <c r="C177" s="353" t="s">
        <v>661</v>
      </c>
      <c r="D177" s="353" t="s">
        <v>576</v>
      </c>
      <c r="E177" s="354">
        <v>0</v>
      </c>
      <c r="F177" s="354">
        <v>0</v>
      </c>
      <c r="G177" s="355">
        <v>99445298.879999995</v>
      </c>
      <c r="H177" s="355">
        <v>99445298.879999995</v>
      </c>
      <c r="I177" s="354">
        <v>0</v>
      </c>
      <c r="J177" s="360">
        <v>0</v>
      </c>
    </row>
    <row r="178" spans="1:10" ht="12.2" customHeight="1">
      <c r="A178" s="519" t="s">
        <v>577</v>
      </c>
      <c r="B178" s="519"/>
      <c r="C178" s="519"/>
      <c r="D178" s="519"/>
      <c r="E178" s="520">
        <v>0</v>
      </c>
      <c r="F178" s="520">
        <v>0</v>
      </c>
      <c r="G178" s="520">
        <v>99445298.879999995</v>
      </c>
      <c r="H178" s="520">
        <v>99445298.879999995</v>
      </c>
      <c r="I178" s="520">
        <v>0</v>
      </c>
      <c r="J178" s="357">
        <v>0</v>
      </c>
    </row>
    <row r="179" spans="1:10" ht="2.25" customHeight="1">
      <c r="A179" s="519"/>
      <c r="B179" s="519"/>
      <c r="C179" s="519"/>
      <c r="D179" s="519"/>
      <c r="E179" s="520"/>
      <c r="F179" s="520"/>
      <c r="G179" s="520"/>
      <c r="H179" s="520"/>
      <c r="I179" s="520"/>
      <c r="J179" s="358"/>
    </row>
    <row r="180" spans="1:10" ht="14.45" customHeight="1">
      <c r="A180" s="517" t="s">
        <v>662</v>
      </c>
      <c r="B180" s="517"/>
      <c r="C180" s="517"/>
      <c r="D180" s="517"/>
      <c r="E180" s="517"/>
      <c r="F180" s="517"/>
      <c r="G180" s="517"/>
      <c r="H180" s="517"/>
      <c r="I180" s="517"/>
      <c r="J180" s="517"/>
    </row>
    <row r="181" spans="1:10" ht="14.45" customHeight="1">
      <c r="A181" s="518" t="s">
        <v>663</v>
      </c>
      <c r="B181" s="518"/>
      <c r="C181" s="353" t="s">
        <v>664</v>
      </c>
      <c r="D181" s="353" t="s">
        <v>576</v>
      </c>
      <c r="E181" s="354">
        <v>0</v>
      </c>
      <c r="F181" s="354">
        <v>0</v>
      </c>
      <c r="G181" s="355">
        <v>11677207.17</v>
      </c>
      <c r="H181" s="355">
        <v>11677207.17</v>
      </c>
      <c r="I181" s="354">
        <v>0</v>
      </c>
      <c r="J181" s="360">
        <v>0</v>
      </c>
    </row>
    <row r="182" spans="1:10" ht="12.95" customHeight="1">
      <c r="A182" s="519" t="s">
        <v>577</v>
      </c>
      <c r="B182" s="519"/>
      <c r="C182" s="519"/>
      <c r="D182" s="519"/>
      <c r="E182" s="520">
        <v>0</v>
      </c>
      <c r="F182" s="520">
        <v>0</v>
      </c>
      <c r="G182" s="520">
        <v>11677207.17</v>
      </c>
      <c r="H182" s="520">
        <v>11677207.17</v>
      </c>
      <c r="I182" s="520">
        <v>0</v>
      </c>
      <c r="J182" s="357">
        <v>0</v>
      </c>
    </row>
    <row r="183" spans="1:10" ht="2.25" customHeight="1">
      <c r="A183" s="519"/>
      <c r="B183" s="519"/>
      <c r="C183" s="519"/>
      <c r="D183" s="519"/>
      <c r="E183" s="520"/>
      <c r="F183" s="520"/>
      <c r="G183" s="520"/>
      <c r="H183" s="520"/>
      <c r="I183" s="520"/>
      <c r="J183" s="358"/>
    </row>
    <row r="184" spans="1:10" ht="14.45" customHeight="1">
      <c r="A184" s="517" t="s">
        <v>727</v>
      </c>
      <c r="B184" s="517"/>
      <c r="C184" s="517"/>
      <c r="D184" s="517"/>
      <c r="E184" s="517"/>
      <c r="F184" s="517"/>
      <c r="G184" s="517"/>
      <c r="H184" s="517"/>
      <c r="I184" s="517"/>
      <c r="J184" s="517"/>
    </row>
    <row r="185" spans="1:10" ht="14.45" customHeight="1">
      <c r="A185" s="518" t="s">
        <v>727</v>
      </c>
      <c r="B185" s="518"/>
      <c r="C185" s="353" t="s">
        <v>728</v>
      </c>
      <c r="D185" s="353" t="s">
        <v>576</v>
      </c>
      <c r="E185" s="354">
        <v>0</v>
      </c>
      <c r="F185" s="354">
        <v>0</v>
      </c>
      <c r="G185" s="355">
        <v>244300</v>
      </c>
      <c r="H185" s="355">
        <v>244300</v>
      </c>
      <c r="I185" s="354">
        <v>0</v>
      </c>
      <c r="J185" s="360">
        <v>0</v>
      </c>
    </row>
    <row r="186" spans="1:10" ht="12.2" customHeight="1">
      <c r="A186" s="519" t="s">
        <v>577</v>
      </c>
      <c r="B186" s="519"/>
      <c r="C186" s="519"/>
      <c r="D186" s="519"/>
      <c r="E186" s="520">
        <v>0</v>
      </c>
      <c r="F186" s="520">
        <v>0</v>
      </c>
      <c r="G186" s="520">
        <v>244300</v>
      </c>
      <c r="H186" s="520">
        <v>244300</v>
      </c>
      <c r="I186" s="520">
        <v>0</v>
      </c>
      <c r="J186" s="357">
        <v>0</v>
      </c>
    </row>
    <row r="187" spans="1:10" ht="2.25" customHeight="1">
      <c r="A187" s="519"/>
      <c r="B187" s="519"/>
      <c r="C187" s="519"/>
      <c r="D187" s="519"/>
      <c r="E187" s="520"/>
      <c r="F187" s="520"/>
      <c r="G187" s="520"/>
      <c r="H187" s="520"/>
      <c r="I187" s="520"/>
      <c r="J187" s="358"/>
    </row>
    <row r="188" spans="1:10" ht="14.45" customHeight="1">
      <c r="A188" s="517" t="s">
        <v>665</v>
      </c>
      <c r="B188" s="517"/>
      <c r="C188" s="517"/>
      <c r="D188" s="517"/>
      <c r="E188" s="517"/>
      <c r="F188" s="517"/>
      <c r="G188" s="517"/>
      <c r="H188" s="517"/>
      <c r="I188" s="517"/>
      <c r="J188" s="517"/>
    </row>
    <row r="189" spans="1:10" ht="15.2" customHeight="1">
      <c r="A189" s="518" t="s">
        <v>666</v>
      </c>
      <c r="B189" s="518"/>
      <c r="C189" s="353" t="s">
        <v>667</v>
      </c>
      <c r="D189" s="353" t="s">
        <v>576</v>
      </c>
      <c r="E189" s="354">
        <v>0</v>
      </c>
      <c r="F189" s="354">
        <v>0</v>
      </c>
      <c r="G189" s="355">
        <v>2798396.27</v>
      </c>
      <c r="H189" s="355">
        <v>2798396.27</v>
      </c>
      <c r="I189" s="354">
        <v>0</v>
      </c>
      <c r="J189" s="360">
        <v>0</v>
      </c>
    </row>
    <row r="190" spans="1:10" ht="12.2" customHeight="1">
      <c r="A190" s="519" t="s">
        <v>577</v>
      </c>
      <c r="B190" s="519"/>
      <c r="C190" s="519"/>
      <c r="D190" s="519"/>
      <c r="E190" s="520">
        <v>0</v>
      </c>
      <c r="F190" s="520">
        <v>0</v>
      </c>
      <c r="G190" s="520">
        <v>2798396.27</v>
      </c>
      <c r="H190" s="520">
        <v>2798396.27</v>
      </c>
      <c r="I190" s="520">
        <v>0</v>
      </c>
      <c r="J190" s="357">
        <v>0</v>
      </c>
    </row>
    <row r="191" spans="1:10" ht="2.25" customHeight="1">
      <c r="A191" s="519"/>
      <c r="B191" s="519"/>
      <c r="C191" s="519"/>
      <c r="D191" s="519"/>
      <c r="E191" s="520"/>
      <c r="F191" s="520"/>
      <c r="G191" s="520"/>
      <c r="H191" s="520"/>
      <c r="I191" s="520"/>
      <c r="J191" s="358"/>
    </row>
    <row r="192" spans="1:10" ht="14.45" customHeight="1">
      <c r="A192" s="517" t="s">
        <v>449</v>
      </c>
      <c r="B192" s="517"/>
      <c r="C192" s="517"/>
      <c r="D192" s="517"/>
      <c r="E192" s="517"/>
      <c r="F192" s="517"/>
      <c r="G192" s="517"/>
      <c r="H192" s="517"/>
      <c r="I192" s="517"/>
      <c r="J192" s="517"/>
    </row>
    <row r="193" spans="1:10" ht="14.45" customHeight="1">
      <c r="A193" s="518" t="s">
        <v>449</v>
      </c>
      <c r="B193" s="518"/>
      <c r="C193" s="353" t="s">
        <v>668</v>
      </c>
      <c r="D193" s="353" t="s">
        <v>576</v>
      </c>
      <c r="E193" s="354">
        <v>0</v>
      </c>
      <c r="F193" s="354">
        <v>0</v>
      </c>
      <c r="G193" s="355">
        <v>2485294.27</v>
      </c>
      <c r="H193" s="355">
        <v>2485294.27</v>
      </c>
      <c r="I193" s="354">
        <v>0</v>
      </c>
      <c r="J193" s="360">
        <v>0</v>
      </c>
    </row>
    <row r="194" spans="1:10" ht="14.45" customHeight="1">
      <c r="A194" s="518" t="s">
        <v>669</v>
      </c>
      <c r="B194" s="518"/>
      <c r="C194" s="353" t="s">
        <v>670</v>
      </c>
      <c r="D194" s="353" t="s">
        <v>576</v>
      </c>
      <c r="E194" s="354">
        <v>0</v>
      </c>
      <c r="F194" s="354">
        <v>0</v>
      </c>
      <c r="G194" s="355">
        <v>2636515.3199999998</v>
      </c>
      <c r="H194" s="355">
        <v>2636515.3199999998</v>
      </c>
      <c r="I194" s="354">
        <v>0</v>
      </c>
      <c r="J194" s="360">
        <v>0</v>
      </c>
    </row>
    <row r="195" spans="1:10" ht="12.95" customHeight="1">
      <c r="A195" s="519" t="s">
        <v>577</v>
      </c>
      <c r="B195" s="519"/>
      <c r="C195" s="519"/>
      <c r="D195" s="519"/>
      <c r="E195" s="520">
        <v>0</v>
      </c>
      <c r="F195" s="520">
        <v>0</v>
      </c>
      <c r="G195" s="520">
        <v>5121809.59</v>
      </c>
      <c r="H195" s="520">
        <v>5121809.59</v>
      </c>
      <c r="I195" s="520">
        <v>0</v>
      </c>
      <c r="J195" s="357">
        <v>0</v>
      </c>
    </row>
    <row r="196" spans="1:10" ht="2.25" customHeight="1">
      <c r="A196" s="519"/>
      <c r="B196" s="519"/>
      <c r="C196" s="519"/>
      <c r="D196" s="519"/>
      <c r="E196" s="520"/>
      <c r="F196" s="520"/>
      <c r="G196" s="520"/>
      <c r="H196" s="520"/>
      <c r="I196" s="520"/>
      <c r="J196" s="358"/>
    </row>
    <row r="197" spans="1:10" ht="14.45" customHeight="1">
      <c r="A197" s="517" t="s">
        <v>461</v>
      </c>
      <c r="B197" s="517"/>
      <c r="C197" s="517"/>
      <c r="D197" s="517"/>
      <c r="E197" s="517"/>
      <c r="F197" s="517"/>
      <c r="G197" s="517"/>
      <c r="H197" s="517"/>
      <c r="I197" s="517"/>
      <c r="J197" s="517"/>
    </row>
    <row r="198" spans="1:10" ht="14.45" customHeight="1">
      <c r="A198" s="518" t="s">
        <v>461</v>
      </c>
      <c r="B198" s="518"/>
      <c r="C198" s="353" t="s">
        <v>729</v>
      </c>
      <c r="D198" s="353" t="s">
        <v>576</v>
      </c>
      <c r="E198" s="354">
        <v>0</v>
      </c>
      <c r="F198" s="354">
        <v>0</v>
      </c>
      <c r="G198" s="355">
        <v>88801.85</v>
      </c>
      <c r="H198" s="355">
        <v>88801.85</v>
      </c>
      <c r="I198" s="354">
        <v>0</v>
      </c>
      <c r="J198" s="360">
        <v>0</v>
      </c>
    </row>
    <row r="199" spans="1:10" ht="12.2" customHeight="1">
      <c r="A199" s="519" t="s">
        <v>577</v>
      </c>
      <c r="B199" s="519"/>
      <c r="C199" s="519"/>
      <c r="D199" s="519"/>
      <c r="E199" s="520">
        <v>0</v>
      </c>
      <c r="F199" s="520">
        <v>0</v>
      </c>
      <c r="G199" s="520">
        <v>88801.85</v>
      </c>
      <c r="H199" s="520">
        <v>88801.85</v>
      </c>
      <c r="I199" s="520">
        <v>0</v>
      </c>
      <c r="J199" s="357">
        <v>0</v>
      </c>
    </row>
    <row r="200" spans="1:10" ht="2.25" customHeight="1">
      <c r="A200" s="519"/>
      <c r="B200" s="519"/>
      <c r="C200" s="519"/>
      <c r="D200" s="519"/>
      <c r="E200" s="520"/>
      <c r="F200" s="520"/>
      <c r="G200" s="520"/>
      <c r="H200" s="520"/>
      <c r="I200" s="520"/>
      <c r="J200" s="358"/>
    </row>
    <row r="201" spans="1:10" ht="14.45" customHeight="1">
      <c r="A201" s="517" t="s">
        <v>714</v>
      </c>
      <c r="B201" s="517"/>
      <c r="C201" s="517"/>
      <c r="D201" s="517"/>
      <c r="E201" s="517"/>
      <c r="F201" s="517"/>
      <c r="G201" s="517"/>
      <c r="H201" s="517"/>
      <c r="I201" s="517"/>
      <c r="J201" s="517"/>
    </row>
    <row r="202" spans="1:10" ht="15.2" customHeight="1">
      <c r="A202" s="518" t="s">
        <v>463</v>
      </c>
      <c r="B202" s="518"/>
      <c r="C202" s="353" t="s">
        <v>715</v>
      </c>
      <c r="D202" s="353" t="s">
        <v>576</v>
      </c>
      <c r="E202" s="354">
        <v>0</v>
      </c>
      <c r="F202" s="354">
        <v>0</v>
      </c>
      <c r="G202" s="355">
        <v>1295000</v>
      </c>
      <c r="H202" s="355">
        <v>1295000</v>
      </c>
      <c r="I202" s="354">
        <v>0</v>
      </c>
      <c r="J202" s="360">
        <v>0</v>
      </c>
    </row>
    <row r="203" spans="1:10" ht="12.2" customHeight="1">
      <c r="A203" s="519" t="s">
        <v>577</v>
      </c>
      <c r="B203" s="519"/>
      <c r="C203" s="519"/>
      <c r="D203" s="519"/>
      <c r="E203" s="520">
        <v>0</v>
      </c>
      <c r="F203" s="520">
        <v>0</v>
      </c>
      <c r="G203" s="520">
        <v>1295000</v>
      </c>
      <c r="H203" s="520">
        <v>1295000</v>
      </c>
      <c r="I203" s="520">
        <v>0</v>
      </c>
      <c r="J203" s="357">
        <v>0</v>
      </c>
    </row>
    <row r="204" spans="1:10" ht="2.25" customHeight="1">
      <c r="A204" s="519"/>
      <c r="B204" s="519"/>
      <c r="C204" s="519"/>
      <c r="D204" s="519"/>
      <c r="E204" s="520"/>
      <c r="F204" s="520"/>
      <c r="G204" s="520"/>
      <c r="H204" s="520"/>
      <c r="I204" s="520"/>
      <c r="J204" s="358"/>
    </row>
    <row r="205" spans="1:10" ht="14.45" customHeight="1">
      <c r="A205" s="517" t="s">
        <v>32</v>
      </c>
      <c r="B205" s="517"/>
      <c r="C205" s="517"/>
      <c r="D205" s="517"/>
      <c r="E205" s="517"/>
      <c r="F205" s="517"/>
      <c r="G205" s="517"/>
      <c r="H205" s="517"/>
      <c r="I205" s="517"/>
      <c r="J205" s="517"/>
    </row>
    <row r="206" spans="1:10" ht="14.45" customHeight="1">
      <c r="A206" s="518" t="s">
        <v>32</v>
      </c>
      <c r="B206" s="518"/>
      <c r="C206" s="353" t="s">
        <v>671</v>
      </c>
      <c r="D206" s="353" t="s">
        <v>576</v>
      </c>
      <c r="E206" s="354">
        <v>0</v>
      </c>
      <c r="F206" s="354">
        <v>0</v>
      </c>
      <c r="G206" s="355">
        <v>34000</v>
      </c>
      <c r="H206" s="355">
        <v>34000</v>
      </c>
      <c r="I206" s="354">
        <v>0</v>
      </c>
      <c r="J206" s="360">
        <v>0</v>
      </c>
    </row>
    <row r="207" spans="1:10" ht="12.95" customHeight="1">
      <c r="A207" s="519" t="s">
        <v>577</v>
      </c>
      <c r="B207" s="519"/>
      <c r="C207" s="519"/>
      <c r="D207" s="519"/>
      <c r="E207" s="520">
        <v>0</v>
      </c>
      <c r="F207" s="520">
        <v>0</v>
      </c>
      <c r="G207" s="520">
        <v>34000</v>
      </c>
      <c r="H207" s="520">
        <v>34000</v>
      </c>
      <c r="I207" s="520">
        <v>0</v>
      </c>
      <c r="J207" s="357">
        <v>0</v>
      </c>
    </row>
    <row r="208" spans="1:10" ht="1.5" customHeight="1">
      <c r="A208" s="519"/>
      <c r="B208" s="519"/>
      <c r="C208" s="519"/>
      <c r="D208" s="519"/>
      <c r="E208" s="520"/>
      <c r="F208" s="520"/>
      <c r="G208" s="520"/>
      <c r="H208" s="520"/>
      <c r="I208" s="520"/>
      <c r="J208" s="358"/>
    </row>
    <row r="209" spans="1:10" ht="15.2" customHeight="1">
      <c r="A209" s="517" t="s">
        <v>672</v>
      </c>
      <c r="B209" s="517"/>
      <c r="C209" s="517"/>
      <c r="D209" s="517"/>
      <c r="E209" s="517"/>
      <c r="F209" s="517"/>
      <c r="G209" s="517"/>
      <c r="H209" s="517"/>
      <c r="I209" s="517"/>
      <c r="J209" s="517"/>
    </row>
    <row r="210" spans="1:10" ht="14.45" customHeight="1">
      <c r="A210" s="518" t="s">
        <v>672</v>
      </c>
      <c r="B210" s="518"/>
      <c r="C210" s="353" t="s">
        <v>673</v>
      </c>
      <c r="D210" s="353" t="s">
        <v>576</v>
      </c>
      <c r="E210" s="354">
        <v>0</v>
      </c>
      <c r="F210" s="354">
        <v>0</v>
      </c>
      <c r="G210" s="355">
        <v>6826811.1600000001</v>
      </c>
      <c r="H210" s="355">
        <v>6826811.1600000001</v>
      </c>
      <c r="I210" s="354">
        <v>0</v>
      </c>
      <c r="J210" s="360">
        <v>0</v>
      </c>
    </row>
    <row r="211" spans="1:10" ht="14.45" customHeight="1">
      <c r="A211" s="518" t="s">
        <v>674</v>
      </c>
      <c r="B211" s="518"/>
      <c r="C211" s="353" t="s">
        <v>675</v>
      </c>
      <c r="D211" s="353" t="s">
        <v>576</v>
      </c>
      <c r="E211" s="354">
        <v>0</v>
      </c>
      <c r="F211" s="354">
        <v>0</v>
      </c>
      <c r="G211" s="355">
        <v>3270100</v>
      </c>
      <c r="H211" s="355">
        <v>3270100</v>
      </c>
      <c r="I211" s="354">
        <v>0</v>
      </c>
      <c r="J211" s="360">
        <v>0</v>
      </c>
    </row>
    <row r="212" spans="1:10" ht="14.45" customHeight="1">
      <c r="A212" s="518" t="s">
        <v>676</v>
      </c>
      <c r="B212" s="518"/>
      <c r="C212" s="353" t="s">
        <v>677</v>
      </c>
      <c r="D212" s="353" t="s">
        <v>576</v>
      </c>
      <c r="E212" s="354">
        <v>0</v>
      </c>
      <c r="F212" s="354">
        <v>0</v>
      </c>
      <c r="G212" s="355">
        <v>1160000</v>
      </c>
      <c r="H212" s="355">
        <v>1160000</v>
      </c>
      <c r="I212" s="354">
        <v>0</v>
      </c>
      <c r="J212" s="360">
        <v>0</v>
      </c>
    </row>
    <row r="213" spans="1:10" ht="12.95" customHeight="1">
      <c r="A213" s="519" t="s">
        <v>577</v>
      </c>
      <c r="B213" s="519"/>
      <c r="C213" s="519"/>
      <c r="D213" s="519"/>
      <c r="E213" s="520">
        <v>0</v>
      </c>
      <c r="F213" s="520">
        <v>0</v>
      </c>
      <c r="G213" s="520">
        <v>11256911.16</v>
      </c>
      <c r="H213" s="520">
        <v>11256911.16</v>
      </c>
      <c r="I213" s="520">
        <v>0</v>
      </c>
      <c r="J213" s="357">
        <v>0</v>
      </c>
    </row>
    <row r="214" spans="1:10" ht="1.5" customHeight="1">
      <c r="A214" s="519"/>
      <c r="B214" s="519"/>
      <c r="C214" s="519"/>
      <c r="D214" s="519"/>
      <c r="E214" s="520"/>
      <c r="F214" s="520"/>
      <c r="G214" s="520"/>
      <c r="H214" s="520"/>
      <c r="I214" s="520"/>
      <c r="J214" s="358"/>
    </row>
    <row r="215" spans="1:10" ht="15.2" customHeight="1">
      <c r="A215" s="517" t="s">
        <v>716</v>
      </c>
      <c r="B215" s="517"/>
      <c r="C215" s="517"/>
      <c r="D215" s="517"/>
      <c r="E215" s="517"/>
      <c r="F215" s="517"/>
      <c r="G215" s="517"/>
      <c r="H215" s="517"/>
      <c r="I215" s="517"/>
      <c r="J215" s="517"/>
    </row>
    <row r="216" spans="1:10" ht="14.45" customHeight="1">
      <c r="A216" s="518" t="s">
        <v>320</v>
      </c>
      <c r="B216" s="518"/>
      <c r="C216" s="353" t="s">
        <v>717</v>
      </c>
      <c r="D216" s="353" t="s">
        <v>576</v>
      </c>
      <c r="E216" s="354">
        <v>0</v>
      </c>
      <c r="F216" s="354">
        <v>0</v>
      </c>
      <c r="G216" s="355">
        <v>991500</v>
      </c>
      <c r="H216" s="355">
        <v>991500</v>
      </c>
      <c r="I216" s="354">
        <v>0</v>
      </c>
      <c r="J216" s="360">
        <v>0</v>
      </c>
    </row>
    <row r="217" spans="1:10" ht="12.2" customHeight="1">
      <c r="A217" s="519" t="s">
        <v>577</v>
      </c>
      <c r="B217" s="519"/>
      <c r="C217" s="519"/>
      <c r="D217" s="519"/>
      <c r="E217" s="520">
        <v>0</v>
      </c>
      <c r="F217" s="520">
        <v>0</v>
      </c>
      <c r="G217" s="520">
        <v>991500</v>
      </c>
      <c r="H217" s="520">
        <v>991500</v>
      </c>
      <c r="I217" s="520">
        <v>0</v>
      </c>
      <c r="J217" s="357">
        <v>0</v>
      </c>
    </row>
    <row r="218" spans="1:10" ht="2.25" customHeight="1">
      <c r="A218" s="519"/>
      <c r="B218" s="519"/>
      <c r="C218" s="519"/>
      <c r="D218" s="519"/>
      <c r="E218" s="520"/>
      <c r="F218" s="520"/>
      <c r="G218" s="520"/>
      <c r="H218" s="520"/>
      <c r="I218" s="520"/>
      <c r="J218" s="358"/>
    </row>
    <row r="219" spans="1:10" ht="14.45" customHeight="1">
      <c r="A219" s="517" t="s">
        <v>448</v>
      </c>
      <c r="B219" s="517"/>
      <c r="C219" s="517"/>
      <c r="D219" s="517"/>
      <c r="E219" s="517"/>
      <c r="F219" s="517"/>
      <c r="G219" s="517"/>
      <c r="H219" s="517"/>
      <c r="I219" s="517"/>
      <c r="J219" s="517"/>
    </row>
    <row r="220" spans="1:10" ht="14.45" customHeight="1">
      <c r="A220" s="518" t="s">
        <v>448</v>
      </c>
      <c r="B220" s="518"/>
      <c r="C220" s="353" t="s">
        <v>678</v>
      </c>
      <c r="D220" s="353" t="s">
        <v>576</v>
      </c>
      <c r="E220" s="354">
        <v>0</v>
      </c>
      <c r="F220" s="354">
        <v>0</v>
      </c>
      <c r="G220" s="355">
        <v>169000</v>
      </c>
      <c r="H220" s="355">
        <v>169000</v>
      </c>
      <c r="I220" s="354">
        <v>0</v>
      </c>
      <c r="J220" s="360">
        <v>0</v>
      </c>
    </row>
    <row r="221" spans="1:10" ht="12.95" customHeight="1">
      <c r="A221" s="519" t="s">
        <v>577</v>
      </c>
      <c r="B221" s="519"/>
      <c r="C221" s="519"/>
      <c r="D221" s="519"/>
      <c r="E221" s="520">
        <v>0</v>
      </c>
      <c r="F221" s="520">
        <v>0</v>
      </c>
      <c r="G221" s="520">
        <v>169000</v>
      </c>
      <c r="H221" s="520">
        <v>169000</v>
      </c>
      <c r="I221" s="520">
        <v>0</v>
      </c>
      <c r="J221" s="357">
        <v>0</v>
      </c>
    </row>
    <row r="222" spans="1:10" ht="2.25" customHeight="1">
      <c r="A222" s="519"/>
      <c r="B222" s="519"/>
      <c r="C222" s="519"/>
      <c r="D222" s="519"/>
      <c r="E222" s="520"/>
      <c r="F222" s="520"/>
      <c r="G222" s="520"/>
      <c r="H222" s="520"/>
      <c r="I222" s="520"/>
      <c r="J222" s="358"/>
    </row>
    <row r="223" spans="1:10" ht="14.45" customHeight="1">
      <c r="A223" s="517" t="s">
        <v>454</v>
      </c>
      <c r="B223" s="517"/>
      <c r="C223" s="517"/>
      <c r="D223" s="517"/>
      <c r="E223" s="517"/>
      <c r="F223" s="517"/>
      <c r="G223" s="517"/>
      <c r="H223" s="517"/>
      <c r="I223" s="517"/>
      <c r="J223" s="517"/>
    </row>
    <row r="224" spans="1:10" ht="14.45" customHeight="1">
      <c r="A224" s="518" t="s">
        <v>454</v>
      </c>
      <c r="B224" s="518"/>
      <c r="C224" s="353" t="s">
        <v>730</v>
      </c>
      <c r="D224" s="353" t="s">
        <v>576</v>
      </c>
      <c r="E224" s="354">
        <v>0</v>
      </c>
      <c r="F224" s="354">
        <v>0</v>
      </c>
      <c r="G224" s="355">
        <v>547000</v>
      </c>
      <c r="H224" s="355">
        <v>547000</v>
      </c>
      <c r="I224" s="354">
        <v>0</v>
      </c>
      <c r="J224" s="360">
        <v>0</v>
      </c>
    </row>
    <row r="225" spans="1:11" ht="12.2" customHeight="1">
      <c r="A225" s="519" t="s">
        <v>577</v>
      </c>
      <c r="B225" s="519"/>
      <c r="C225" s="519"/>
      <c r="D225" s="519"/>
      <c r="E225" s="520">
        <v>0</v>
      </c>
      <c r="F225" s="520">
        <v>0</v>
      </c>
      <c r="G225" s="520">
        <v>547000</v>
      </c>
      <c r="H225" s="520">
        <v>547000</v>
      </c>
      <c r="I225" s="520">
        <v>0</v>
      </c>
      <c r="J225" s="357">
        <v>0</v>
      </c>
    </row>
    <row r="226" spans="1:11" ht="2.25" customHeight="1">
      <c r="A226" s="519"/>
      <c r="B226" s="519"/>
      <c r="C226" s="519"/>
      <c r="D226" s="519"/>
      <c r="E226" s="520"/>
      <c r="F226" s="520"/>
      <c r="G226" s="520"/>
      <c r="H226" s="520"/>
      <c r="I226" s="520"/>
      <c r="J226" s="358"/>
    </row>
    <row r="227" spans="1:11" ht="14.45" customHeight="1">
      <c r="A227" s="517" t="s">
        <v>679</v>
      </c>
      <c r="B227" s="517"/>
      <c r="C227" s="517"/>
      <c r="D227" s="517"/>
      <c r="E227" s="517"/>
      <c r="F227" s="517"/>
      <c r="G227" s="517"/>
      <c r="H227" s="517"/>
      <c r="I227" s="517"/>
      <c r="J227" s="517"/>
    </row>
    <row r="228" spans="1:11" ht="15.2" customHeight="1">
      <c r="A228" s="518" t="s">
        <v>450</v>
      </c>
      <c r="B228" s="518"/>
      <c r="C228" s="353" t="s">
        <v>718</v>
      </c>
      <c r="D228" s="353" t="s">
        <v>576</v>
      </c>
      <c r="E228" s="354">
        <v>0</v>
      </c>
      <c r="F228" s="354">
        <v>0</v>
      </c>
      <c r="G228" s="355">
        <v>2500000</v>
      </c>
      <c r="H228" s="355">
        <v>2500000</v>
      </c>
      <c r="I228" s="354">
        <v>0</v>
      </c>
      <c r="J228" s="360">
        <v>0</v>
      </c>
    </row>
    <row r="229" spans="1:11" ht="22.7" customHeight="1">
      <c r="A229" s="518" t="s">
        <v>679</v>
      </c>
      <c r="B229" s="518"/>
      <c r="C229" s="353" t="s">
        <v>680</v>
      </c>
      <c r="D229" s="353" t="s">
        <v>576</v>
      </c>
      <c r="E229" s="354">
        <v>0</v>
      </c>
      <c r="F229" s="354">
        <v>0</v>
      </c>
      <c r="G229" s="355">
        <v>18348550</v>
      </c>
      <c r="H229" s="355">
        <v>18348550</v>
      </c>
      <c r="I229" s="354">
        <v>0</v>
      </c>
      <c r="J229" s="360">
        <v>0</v>
      </c>
    </row>
    <row r="230" spans="1:11" ht="12.95" customHeight="1">
      <c r="A230" s="519" t="s">
        <v>577</v>
      </c>
      <c r="B230" s="519"/>
      <c r="C230" s="519"/>
      <c r="D230" s="519"/>
      <c r="E230" s="520">
        <v>0</v>
      </c>
      <c r="F230" s="520">
        <v>0</v>
      </c>
      <c r="G230" s="520">
        <v>20848550</v>
      </c>
      <c r="H230" s="520">
        <v>20848550</v>
      </c>
      <c r="I230" s="520">
        <v>0</v>
      </c>
      <c r="J230" s="357">
        <v>0</v>
      </c>
    </row>
    <row r="231" spans="1:11" ht="2.25" customHeight="1">
      <c r="A231" s="519"/>
      <c r="B231" s="519"/>
      <c r="C231" s="519"/>
      <c r="D231" s="519"/>
      <c r="E231" s="520"/>
      <c r="F231" s="520"/>
      <c r="G231" s="520"/>
      <c r="H231" s="520"/>
      <c r="I231" s="520"/>
      <c r="J231" s="358"/>
    </row>
    <row r="232" spans="1:11" ht="14.45" customHeight="1">
      <c r="A232" s="517" t="s">
        <v>731</v>
      </c>
      <c r="B232" s="517"/>
      <c r="C232" s="517"/>
      <c r="D232" s="517"/>
      <c r="E232" s="517"/>
      <c r="F232" s="517"/>
      <c r="G232" s="517"/>
      <c r="H232" s="517"/>
      <c r="I232" s="517"/>
      <c r="J232" s="517"/>
    </row>
    <row r="233" spans="1:11" ht="14.45" customHeight="1">
      <c r="A233" s="518" t="s">
        <v>732</v>
      </c>
      <c r="B233" s="518"/>
      <c r="C233" s="353" t="s">
        <v>733</v>
      </c>
      <c r="D233" s="353" t="s">
        <v>576</v>
      </c>
      <c r="E233" s="354">
        <v>0</v>
      </c>
      <c r="F233" s="354">
        <v>0</v>
      </c>
      <c r="G233" s="355">
        <v>69560</v>
      </c>
      <c r="H233" s="355">
        <v>69560</v>
      </c>
      <c r="I233" s="354">
        <v>0</v>
      </c>
      <c r="J233" s="360">
        <v>0</v>
      </c>
    </row>
    <row r="234" spans="1:11" ht="12.2" customHeight="1">
      <c r="A234" s="519" t="s">
        <v>577</v>
      </c>
      <c r="B234" s="519"/>
      <c r="C234" s="519"/>
      <c r="D234" s="519"/>
      <c r="E234" s="520">
        <v>0</v>
      </c>
      <c r="F234" s="520">
        <v>0</v>
      </c>
      <c r="G234" s="520">
        <v>69560</v>
      </c>
      <c r="H234" s="520">
        <v>69560</v>
      </c>
      <c r="I234" s="520">
        <v>0</v>
      </c>
      <c r="J234" s="357">
        <v>0</v>
      </c>
    </row>
    <row r="235" spans="1:11" ht="2.25" customHeight="1">
      <c r="A235" s="519"/>
      <c r="B235" s="519"/>
      <c r="C235" s="519"/>
      <c r="D235" s="519"/>
      <c r="E235" s="520"/>
      <c r="F235" s="520"/>
      <c r="G235" s="520"/>
      <c r="H235" s="520"/>
      <c r="I235" s="520"/>
      <c r="J235" s="358"/>
    </row>
    <row r="236" spans="1:11" ht="14.45" customHeight="1">
      <c r="A236" s="517" t="s">
        <v>681</v>
      </c>
      <c r="B236" s="517"/>
      <c r="C236" s="517"/>
      <c r="D236" s="517"/>
      <c r="E236" s="517"/>
      <c r="F236" s="517"/>
      <c r="G236" s="517"/>
      <c r="H236" s="517"/>
      <c r="I236" s="517"/>
      <c r="J236" s="517"/>
    </row>
    <row r="237" spans="1:11" ht="15.2" customHeight="1">
      <c r="A237" s="518" t="s">
        <v>682</v>
      </c>
      <c r="B237" s="518"/>
      <c r="C237" s="353" t="s">
        <v>683</v>
      </c>
      <c r="D237" s="353" t="s">
        <v>576</v>
      </c>
      <c r="E237" s="354">
        <v>0</v>
      </c>
      <c r="F237" s="354">
        <v>0</v>
      </c>
      <c r="G237" s="355">
        <v>172538.09</v>
      </c>
      <c r="H237" s="355">
        <v>172538.09</v>
      </c>
      <c r="I237" s="354">
        <v>0</v>
      </c>
      <c r="J237" s="360">
        <v>0</v>
      </c>
      <c r="K237" s="361">
        <f>+G241-G237</f>
        <v>-169746.09</v>
      </c>
    </row>
    <row r="238" spans="1:11" ht="12.2" customHeight="1">
      <c r="A238" s="519" t="s">
        <v>577</v>
      </c>
      <c r="B238" s="519"/>
      <c r="C238" s="519"/>
      <c r="D238" s="519"/>
      <c r="E238" s="520">
        <v>0</v>
      </c>
      <c r="F238" s="520">
        <v>0</v>
      </c>
      <c r="G238" s="520">
        <v>172538.09</v>
      </c>
      <c r="H238" s="520">
        <v>172538.09</v>
      </c>
      <c r="I238" s="520">
        <v>0</v>
      </c>
      <c r="J238" s="357">
        <v>0</v>
      </c>
    </row>
    <row r="239" spans="1:11" ht="2.25" customHeight="1">
      <c r="A239" s="519"/>
      <c r="B239" s="519"/>
      <c r="C239" s="519"/>
      <c r="D239" s="519"/>
      <c r="E239" s="520"/>
      <c r="F239" s="520"/>
      <c r="G239" s="520"/>
      <c r="H239" s="520"/>
      <c r="I239" s="520"/>
      <c r="J239" s="358"/>
    </row>
    <row r="240" spans="1:11" ht="14.45" customHeight="1">
      <c r="A240" s="517" t="s">
        <v>684</v>
      </c>
      <c r="B240" s="517"/>
      <c r="C240" s="517"/>
      <c r="D240" s="517"/>
      <c r="E240" s="517"/>
      <c r="F240" s="517"/>
      <c r="G240" s="517"/>
      <c r="H240" s="517"/>
      <c r="I240" s="517"/>
      <c r="J240" s="517"/>
    </row>
    <row r="241" spans="1:10" ht="14.45" customHeight="1">
      <c r="A241" s="518" t="s">
        <v>685</v>
      </c>
      <c r="B241" s="518"/>
      <c r="C241" s="353" t="s">
        <v>686</v>
      </c>
      <c r="D241" s="353" t="s">
        <v>576</v>
      </c>
      <c r="E241" s="354">
        <v>0</v>
      </c>
      <c r="F241" s="354">
        <v>0</v>
      </c>
      <c r="G241" s="355">
        <v>2792</v>
      </c>
      <c r="H241" s="355">
        <v>2792</v>
      </c>
      <c r="I241" s="354">
        <v>0</v>
      </c>
      <c r="J241" s="360">
        <v>0</v>
      </c>
    </row>
    <row r="242" spans="1:10" ht="12.95" customHeight="1">
      <c r="A242" s="519" t="s">
        <v>577</v>
      </c>
      <c r="B242" s="519"/>
      <c r="C242" s="519"/>
      <c r="D242" s="519"/>
      <c r="E242" s="520">
        <v>0</v>
      </c>
      <c r="F242" s="520">
        <v>0</v>
      </c>
      <c r="G242" s="520">
        <v>2792</v>
      </c>
      <c r="H242" s="520">
        <v>2792</v>
      </c>
      <c r="I242" s="520">
        <v>0</v>
      </c>
      <c r="J242" s="357">
        <v>0</v>
      </c>
    </row>
    <row r="243" spans="1:10" ht="1.5" customHeight="1">
      <c r="A243" s="519"/>
      <c r="B243" s="519"/>
      <c r="C243" s="519"/>
      <c r="D243" s="519"/>
      <c r="E243" s="520"/>
      <c r="F243" s="520"/>
      <c r="G243" s="520"/>
      <c r="H243" s="520"/>
      <c r="I243" s="520"/>
      <c r="J243" s="358"/>
    </row>
    <row r="244" spans="1:10" ht="15.2" customHeight="1">
      <c r="A244" s="517" t="s">
        <v>719</v>
      </c>
      <c r="B244" s="517"/>
      <c r="C244" s="517"/>
      <c r="D244" s="517"/>
      <c r="E244" s="517"/>
      <c r="F244" s="517"/>
      <c r="G244" s="517"/>
      <c r="H244" s="517"/>
      <c r="I244" s="517"/>
      <c r="J244" s="517"/>
    </row>
    <row r="245" spans="1:10" ht="14.45" customHeight="1">
      <c r="A245" s="518" t="s">
        <v>720</v>
      </c>
      <c r="B245" s="518"/>
      <c r="C245" s="353" t="s">
        <v>721</v>
      </c>
      <c r="D245" s="353" t="s">
        <v>576</v>
      </c>
      <c r="E245" s="354">
        <v>0</v>
      </c>
      <c r="F245" s="354">
        <v>0</v>
      </c>
      <c r="G245" s="355">
        <v>61.34</v>
      </c>
      <c r="H245" s="355">
        <v>61.34</v>
      </c>
      <c r="I245" s="354">
        <v>0</v>
      </c>
      <c r="J245" s="360">
        <v>0</v>
      </c>
    </row>
    <row r="246" spans="1:10" ht="12.2" customHeight="1">
      <c r="A246" s="519" t="s">
        <v>577</v>
      </c>
      <c r="B246" s="519"/>
      <c r="C246" s="519"/>
      <c r="D246" s="519"/>
      <c r="E246" s="520">
        <v>0</v>
      </c>
      <c r="F246" s="520">
        <v>0</v>
      </c>
      <c r="G246" s="520">
        <v>61.34</v>
      </c>
      <c r="H246" s="520">
        <v>61.34</v>
      </c>
      <c r="I246" s="520">
        <v>0</v>
      </c>
      <c r="J246" s="357">
        <v>0</v>
      </c>
    </row>
    <row r="247" spans="1:10" ht="2.25" customHeight="1">
      <c r="A247" s="519"/>
      <c r="B247" s="519"/>
      <c r="C247" s="519"/>
      <c r="D247" s="519"/>
      <c r="E247" s="520"/>
      <c r="F247" s="520"/>
      <c r="G247" s="520"/>
      <c r="H247" s="520"/>
      <c r="I247" s="520"/>
      <c r="J247" s="358"/>
    </row>
    <row r="248" spans="1:10" ht="14.45" customHeight="1">
      <c r="A248" s="517" t="s">
        <v>687</v>
      </c>
      <c r="B248" s="517"/>
      <c r="C248" s="517"/>
      <c r="D248" s="517"/>
      <c r="E248" s="517"/>
      <c r="F248" s="517"/>
      <c r="G248" s="517"/>
      <c r="H248" s="517"/>
      <c r="I248" s="517"/>
      <c r="J248" s="517"/>
    </row>
    <row r="249" spans="1:10" ht="14.45" customHeight="1">
      <c r="A249" s="518" t="s">
        <v>688</v>
      </c>
      <c r="B249" s="518"/>
      <c r="C249" s="353" t="s">
        <v>689</v>
      </c>
      <c r="D249" s="353" t="s">
        <v>576</v>
      </c>
      <c r="E249" s="354">
        <v>0</v>
      </c>
      <c r="F249" s="354">
        <v>0</v>
      </c>
      <c r="G249" s="355">
        <v>210852.9</v>
      </c>
      <c r="H249" s="355">
        <v>210852.9</v>
      </c>
      <c r="I249" s="354">
        <v>0</v>
      </c>
      <c r="J249" s="360">
        <v>0</v>
      </c>
    </row>
    <row r="250" spans="1:10" ht="12.95" customHeight="1">
      <c r="A250" s="519" t="s">
        <v>577</v>
      </c>
      <c r="B250" s="519"/>
      <c r="C250" s="519"/>
      <c r="D250" s="519"/>
      <c r="E250" s="520">
        <v>0</v>
      </c>
      <c r="F250" s="520">
        <v>0</v>
      </c>
      <c r="G250" s="520">
        <v>210852.9</v>
      </c>
      <c r="H250" s="520">
        <v>210852.9</v>
      </c>
      <c r="I250" s="520">
        <v>0</v>
      </c>
      <c r="J250" s="357">
        <v>0</v>
      </c>
    </row>
    <row r="251" spans="1:10" ht="2.25" customHeight="1">
      <c r="A251" s="519"/>
      <c r="B251" s="519"/>
      <c r="C251" s="519"/>
      <c r="D251" s="519"/>
      <c r="E251" s="520"/>
      <c r="F251" s="520"/>
      <c r="G251" s="520"/>
      <c r="H251" s="520"/>
      <c r="I251" s="520"/>
      <c r="J251" s="358"/>
    </row>
    <row r="252" spans="1:10" ht="14.45" customHeight="1">
      <c r="A252" s="517" t="s">
        <v>722</v>
      </c>
      <c r="B252" s="517"/>
      <c r="C252" s="517"/>
      <c r="D252" s="517"/>
      <c r="E252" s="517"/>
      <c r="F252" s="517"/>
      <c r="G252" s="517"/>
      <c r="H252" s="517"/>
      <c r="I252" s="517"/>
      <c r="J252" s="517"/>
    </row>
    <row r="253" spans="1:10" ht="14.45" customHeight="1">
      <c r="A253" s="518" t="s">
        <v>723</v>
      </c>
      <c r="B253" s="518"/>
      <c r="C253" s="353" t="s">
        <v>724</v>
      </c>
      <c r="D253" s="353" t="s">
        <v>576</v>
      </c>
      <c r="E253" s="354">
        <v>0</v>
      </c>
      <c r="F253" s="354">
        <v>0</v>
      </c>
      <c r="G253" s="355">
        <v>86963.39</v>
      </c>
      <c r="H253" s="355">
        <v>86963.39</v>
      </c>
      <c r="I253" s="354">
        <v>0</v>
      </c>
      <c r="J253" s="360">
        <v>0</v>
      </c>
    </row>
    <row r="254" spans="1:10" ht="12.2" customHeight="1">
      <c r="A254" s="519" t="s">
        <v>577</v>
      </c>
      <c r="B254" s="519"/>
      <c r="C254" s="519"/>
      <c r="D254" s="519"/>
      <c r="E254" s="520">
        <v>0</v>
      </c>
      <c r="F254" s="520">
        <v>0</v>
      </c>
      <c r="G254" s="520">
        <v>86963.39</v>
      </c>
      <c r="H254" s="520">
        <v>86963.39</v>
      </c>
      <c r="I254" s="520">
        <v>0</v>
      </c>
      <c r="J254" s="357">
        <v>0</v>
      </c>
    </row>
    <row r="255" spans="1:10" ht="2.25" customHeight="1">
      <c r="A255" s="519"/>
      <c r="B255" s="519"/>
      <c r="C255" s="519"/>
      <c r="D255" s="519"/>
      <c r="E255" s="520"/>
      <c r="F255" s="520"/>
      <c r="G255" s="520"/>
      <c r="H255" s="520"/>
      <c r="I255" s="520"/>
      <c r="J255" s="358"/>
    </row>
    <row r="256" spans="1:10" ht="14.45" customHeight="1">
      <c r="A256" s="517" t="s">
        <v>690</v>
      </c>
      <c r="B256" s="517"/>
      <c r="C256" s="517"/>
      <c r="D256" s="517"/>
      <c r="E256" s="517"/>
      <c r="F256" s="517"/>
      <c r="G256" s="517"/>
      <c r="H256" s="517"/>
      <c r="I256" s="517"/>
      <c r="J256" s="517"/>
    </row>
    <row r="257" spans="1:10" ht="15.2" customHeight="1">
      <c r="A257" s="518" t="s">
        <v>691</v>
      </c>
      <c r="B257" s="518"/>
      <c r="C257" s="353" t="s">
        <v>692</v>
      </c>
      <c r="D257" s="353" t="s">
        <v>576</v>
      </c>
      <c r="E257" s="354">
        <v>0</v>
      </c>
      <c r="F257" s="354">
        <v>0</v>
      </c>
      <c r="G257" s="355">
        <v>5.89</v>
      </c>
      <c r="H257" s="355">
        <v>5.89</v>
      </c>
      <c r="I257" s="354">
        <v>0</v>
      </c>
      <c r="J257" s="360">
        <v>0</v>
      </c>
    </row>
    <row r="258" spans="1:10" ht="12.2" customHeight="1">
      <c r="A258" s="519" t="s">
        <v>577</v>
      </c>
      <c r="B258" s="519"/>
      <c r="C258" s="519"/>
      <c r="D258" s="519"/>
      <c r="E258" s="520">
        <v>0</v>
      </c>
      <c r="F258" s="520">
        <v>0</v>
      </c>
      <c r="G258" s="520">
        <v>5.89</v>
      </c>
      <c r="H258" s="520">
        <v>5.89</v>
      </c>
      <c r="I258" s="520">
        <v>0</v>
      </c>
      <c r="J258" s="357">
        <v>0</v>
      </c>
    </row>
    <row r="259" spans="1:10" ht="2.25" customHeight="1">
      <c r="A259" s="519"/>
      <c r="B259" s="519"/>
      <c r="C259" s="519"/>
      <c r="D259" s="519"/>
      <c r="E259" s="520"/>
      <c r="F259" s="520"/>
      <c r="G259" s="520"/>
      <c r="H259" s="520"/>
      <c r="I259" s="520"/>
      <c r="J259" s="358"/>
    </row>
    <row r="260" spans="1:10" ht="14.45" customHeight="1">
      <c r="A260" s="517" t="s">
        <v>693</v>
      </c>
      <c r="B260" s="517"/>
      <c r="C260" s="517"/>
      <c r="D260" s="517"/>
      <c r="E260" s="517"/>
      <c r="F260" s="517"/>
      <c r="G260" s="517"/>
      <c r="H260" s="517"/>
      <c r="I260" s="517"/>
      <c r="J260" s="517"/>
    </row>
    <row r="261" spans="1:10" ht="14.45" customHeight="1">
      <c r="A261" s="518" t="s">
        <v>693</v>
      </c>
      <c r="B261" s="518"/>
      <c r="C261" s="353" t="s">
        <v>694</v>
      </c>
      <c r="D261" s="353" t="s">
        <v>576</v>
      </c>
      <c r="E261" s="354">
        <v>0</v>
      </c>
      <c r="F261" s="354">
        <v>0</v>
      </c>
      <c r="G261" s="355">
        <v>154970228.78999999</v>
      </c>
      <c r="H261" s="355">
        <v>154970228.78999999</v>
      </c>
      <c r="I261" s="354">
        <v>0</v>
      </c>
      <c r="J261" s="360">
        <v>0</v>
      </c>
    </row>
    <row r="262" spans="1:10" ht="12.95" customHeight="1">
      <c r="A262" s="519" t="s">
        <v>577</v>
      </c>
      <c r="B262" s="519"/>
      <c r="C262" s="519"/>
      <c r="D262" s="519"/>
      <c r="E262" s="520">
        <v>0</v>
      </c>
      <c r="F262" s="520">
        <v>0</v>
      </c>
      <c r="G262" s="520">
        <v>154970228.78999999</v>
      </c>
      <c r="H262" s="520">
        <v>154970228.78999999</v>
      </c>
      <c r="I262" s="520">
        <v>0</v>
      </c>
      <c r="J262" s="357">
        <v>0</v>
      </c>
    </row>
    <row r="263" spans="1:10" ht="1.5" customHeight="1">
      <c r="A263" s="519"/>
      <c r="B263" s="519"/>
      <c r="C263" s="519"/>
      <c r="D263" s="519"/>
      <c r="E263" s="520"/>
      <c r="F263" s="520"/>
      <c r="G263" s="520"/>
      <c r="H263" s="520"/>
      <c r="I263" s="520"/>
      <c r="J263" s="358"/>
    </row>
    <row r="264" spans="1:10" ht="12.95" customHeight="1">
      <c r="A264" s="519" t="s">
        <v>695</v>
      </c>
      <c r="B264" s="519"/>
      <c r="C264" s="519"/>
      <c r="D264" s="519"/>
      <c r="E264" s="520">
        <v>1060727550.33</v>
      </c>
      <c r="F264" s="520">
        <v>1060727550.33</v>
      </c>
      <c r="G264" s="520">
        <v>3584758137.4000001</v>
      </c>
      <c r="H264" s="520">
        <v>3584758137.4000001</v>
      </c>
      <c r="I264" s="520">
        <v>1283281684.29</v>
      </c>
      <c r="J264" s="357">
        <v>1283281684.29</v>
      </c>
    </row>
    <row r="265" spans="1:10" ht="5.25" customHeight="1">
      <c r="A265" s="519"/>
      <c r="B265" s="519"/>
      <c r="C265" s="519"/>
      <c r="D265" s="519"/>
      <c r="E265" s="520"/>
      <c r="F265" s="520"/>
      <c r="G265" s="520"/>
      <c r="H265" s="520"/>
      <c r="I265" s="520"/>
      <c r="J265" s="358"/>
    </row>
    <row r="266" spans="1:10" ht="24.2" customHeight="1">
      <c r="A266" s="347"/>
      <c r="B266" s="347"/>
      <c r="C266" s="347"/>
      <c r="D266" s="347"/>
      <c r="E266" s="347"/>
      <c r="F266" s="347"/>
      <c r="G266" s="347"/>
      <c r="H266" s="347"/>
      <c r="I266" s="347"/>
      <c r="J266" s="347"/>
    </row>
    <row r="267" spans="1:10" ht="15.2" customHeight="1">
      <c r="A267" s="524"/>
      <c r="B267" s="524"/>
      <c r="C267" s="524"/>
      <c r="D267" s="525" t="s">
        <v>696</v>
      </c>
      <c r="E267" s="525"/>
      <c r="F267" s="525"/>
      <c r="G267" s="525"/>
      <c r="H267" s="525"/>
      <c r="I267" s="525"/>
      <c r="J267" s="525"/>
    </row>
    <row r="268" spans="1:10" ht="23.45" customHeight="1">
      <c r="A268" s="347"/>
      <c r="B268" s="347"/>
      <c r="C268" s="347"/>
      <c r="D268" s="347"/>
      <c r="E268" s="347"/>
      <c r="F268" s="347"/>
      <c r="G268" s="347"/>
      <c r="H268" s="347"/>
      <c r="I268" s="347"/>
      <c r="J268" s="347"/>
    </row>
    <row r="269" spans="1:10" ht="18.2" customHeight="1">
      <c r="A269" s="364" t="s">
        <v>697</v>
      </c>
      <c r="B269" s="526">
        <v>44651.543217592596</v>
      </c>
      <c r="C269" s="526"/>
      <c r="D269" s="526"/>
      <c r="E269" s="526"/>
      <c r="F269" s="526"/>
      <c r="G269" s="526"/>
      <c r="H269" s="526"/>
      <c r="I269" s="364" t="s">
        <v>698</v>
      </c>
      <c r="J269" s="365" t="s">
        <v>699</v>
      </c>
    </row>
  </sheetData>
  <mergeCells count="506">
    <mergeCell ref="A267:C267"/>
    <mergeCell ref="D267:J267"/>
    <mergeCell ref="B269:H269"/>
    <mergeCell ref="A264:D265"/>
    <mergeCell ref="E264:E265"/>
    <mergeCell ref="F264:F265"/>
    <mergeCell ref="G264:G265"/>
    <mergeCell ref="H264:H265"/>
    <mergeCell ref="I264:I265"/>
    <mergeCell ref="A260:J260"/>
    <mergeCell ref="A261:B261"/>
    <mergeCell ref="A262:D263"/>
    <mergeCell ref="E262:E263"/>
    <mergeCell ref="F262:F263"/>
    <mergeCell ref="G262:G263"/>
    <mergeCell ref="H262:H263"/>
    <mergeCell ref="I262:I263"/>
    <mergeCell ref="A256:J256"/>
    <mergeCell ref="A257:B257"/>
    <mergeCell ref="A258:D259"/>
    <mergeCell ref="E258:E259"/>
    <mergeCell ref="F258:F259"/>
    <mergeCell ref="G258:G259"/>
    <mergeCell ref="H258:H259"/>
    <mergeCell ref="I258:I259"/>
    <mergeCell ref="A252:J252"/>
    <mergeCell ref="A253:B253"/>
    <mergeCell ref="A254:D255"/>
    <mergeCell ref="E254:E255"/>
    <mergeCell ref="F254:F255"/>
    <mergeCell ref="G254:G255"/>
    <mergeCell ref="H254:H255"/>
    <mergeCell ref="I254:I255"/>
    <mergeCell ref="A248:J248"/>
    <mergeCell ref="A249:B249"/>
    <mergeCell ref="A250:D251"/>
    <mergeCell ref="E250:E251"/>
    <mergeCell ref="F250:F251"/>
    <mergeCell ref="G250:G251"/>
    <mergeCell ref="H250:H251"/>
    <mergeCell ref="I250:I251"/>
    <mergeCell ref="A244:J244"/>
    <mergeCell ref="A245:B245"/>
    <mergeCell ref="A246:D247"/>
    <mergeCell ref="E246:E247"/>
    <mergeCell ref="F246:F247"/>
    <mergeCell ref="G246:G247"/>
    <mergeCell ref="H246:H247"/>
    <mergeCell ref="I246:I247"/>
    <mergeCell ref="A240:J240"/>
    <mergeCell ref="A241:B241"/>
    <mergeCell ref="A242:D243"/>
    <mergeCell ref="E242:E243"/>
    <mergeCell ref="F242:F243"/>
    <mergeCell ref="G242:G243"/>
    <mergeCell ref="H242:H243"/>
    <mergeCell ref="I242:I243"/>
    <mergeCell ref="A236:J236"/>
    <mergeCell ref="A237:B237"/>
    <mergeCell ref="A238:D239"/>
    <mergeCell ref="E238:E239"/>
    <mergeCell ref="F238:F239"/>
    <mergeCell ref="G238:G239"/>
    <mergeCell ref="H238:H239"/>
    <mergeCell ref="I238:I239"/>
    <mergeCell ref="A232:J232"/>
    <mergeCell ref="A233:B233"/>
    <mergeCell ref="A234:D235"/>
    <mergeCell ref="E234:E235"/>
    <mergeCell ref="F234:F235"/>
    <mergeCell ref="G234:G235"/>
    <mergeCell ref="H234:H235"/>
    <mergeCell ref="I234:I235"/>
    <mergeCell ref="A227:J227"/>
    <mergeCell ref="A228:B228"/>
    <mergeCell ref="A229:B229"/>
    <mergeCell ref="A230:D231"/>
    <mergeCell ref="E230:E231"/>
    <mergeCell ref="F230:F231"/>
    <mergeCell ref="G230:G231"/>
    <mergeCell ref="H230:H231"/>
    <mergeCell ref="I230:I231"/>
    <mergeCell ref="A223:J223"/>
    <mergeCell ref="A224:B224"/>
    <mergeCell ref="A225:D226"/>
    <mergeCell ref="E225:E226"/>
    <mergeCell ref="F225:F226"/>
    <mergeCell ref="G225:G226"/>
    <mergeCell ref="H225:H226"/>
    <mergeCell ref="I225:I226"/>
    <mergeCell ref="A219:J219"/>
    <mergeCell ref="A220:B220"/>
    <mergeCell ref="A221:D222"/>
    <mergeCell ref="E221:E222"/>
    <mergeCell ref="F221:F222"/>
    <mergeCell ref="G221:G222"/>
    <mergeCell ref="H221:H222"/>
    <mergeCell ref="I221:I222"/>
    <mergeCell ref="A215:J215"/>
    <mergeCell ref="A216:B216"/>
    <mergeCell ref="A217:D218"/>
    <mergeCell ref="E217:E218"/>
    <mergeCell ref="F217:F218"/>
    <mergeCell ref="G217:G218"/>
    <mergeCell ref="H217:H218"/>
    <mergeCell ref="I217:I218"/>
    <mergeCell ref="A209:J209"/>
    <mergeCell ref="A210:B210"/>
    <mergeCell ref="A211:B211"/>
    <mergeCell ref="A212:B212"/>
    <mergeCell ref="A213:D214"/>
    <mergeCell ref="E213:E214"/>
    <mergeCell ref="F213:F214"/>
    <mergeCell ref="G213:G214"/>
    <mergeCell ref="H213:H214"/>
    <mergeCell ref="I213:I214"/>
    <mergeCell ref="A205:J205"/>
    <mergeCell ref="A206:B206"/>
    <mergeCell ref="A207:D208"/>
    <mergeCell ref="E207:E208"/>
    <mergeCell ref="F207:F208"/>
    <mergeCell ref="G207:G208"/>
    <mergeCell ref="H207:H208"/>
    <mergeCell ref="I207:I208"/>
    <mergeCell ref="A201:J201"/>
    <mergeCell ref="A202:B202"/>
    <mergeCell ref="A203:D204"/>
    <mergeCell ref="E203:E204"/>
    <mergeCell ref="F203:F204"/>
    <mergeCell ref="G203:G204"/>
    <mergeCell ref="H203:H204"/>
    <mergeCell ref="I203:I204"/>
    <mergeCell ref="A197:J197"/>
    <mergeCell ref="A198:B198"/>
    <mergeCell ref="A199:D200"/>
    <mergeCell ref="E199:E200"/>
    <mergeCell ref="F199:F200"/>
    <mergeCell ref="G199:G200"/>
    <mergeCell ref="H199:H200"/>
    <mergeCell ref="I199:I200"/>
    <mergeCell ref="A192:J192"/>
    <mergeCell ref="A193:B193"/>
    <mergeCell ref="A194:B194"/>
    <mergeCell ref="A195:D196"/>
    <mergeCell ref="E195:E196"/>
    <mergeCell ref="F195:F196"/>
    <mergeCell ref="G195:G196"/>
    <mergeCell ref="H195:H196"/>
    <mergeCell ref="I195:I196"/>
    <mergeCell ref="A188:J188"/>
    <mergeCell ref="A189:B189"/>
    <mergeCell ref="A190:D191"/>
    <mergeCell ref="E190:E191"/>
    <mergeCell ref="F190:F191"/>
    <mergeCell ref="G190:G191"/>
    <mergeCell ref="H190:H191"/>
    <mergeCell ref="I190:I191"/>
    <mergeCell ref="A184:J184"/>
    <mergeCell ref="A185:B185"/>
    <mergeCell ref="A186:D187"/>
    <mergeCell ref="E186:E187"/>
    <mergeCell ref="F186:F187"/>
    <mergeCell ref="G186:G187"/>
    <mergeCell ref="H186:H187"/>
    <mergeCell ref="I186:I187"/>
    <mergeCell ref="A180:J180"/>
    <mergeCell ref="A181:B181"/>
    <mergeCell ref="A182:D183"/>
    <mergeCell ref="E182:E183"/>
    <mergeCell ref="F182:F183"/>
    <mergeCell ref="G182:G183"/>
    <mergeCell ref="H182:H183"/>
    <mergeCell ref="I182:I183"/>
    <mergeCell ref="A176:J176"/>
    <mergeCell ref="A177:B177"/>
    <mergeCell ref="A178:D179"/>
    <mergeCell ref="E178:E179"/>
    <mergeCell ref="F178:F179"/>
    <mergeCell ref="G178:G179"/>
    <mergeCell ref="H178:H179"/>
    <mergeCell ref="I178:I179"/>
    <mergeCell ref="A172:J172"/>
    <mergeCell ref="A173:B173"/>
    <mergeCell ref="A174:D175"/>
    <mergeCell ref="E174:E175"/>
    <mergeCell ref="F174:F175"/>
    <mergeCell ref="G174:G175"/>
    <mergeCell ref="H174:H175"/>
    <mergeCell ref="I174:I175"/>
    <mergeCell ref="A168:J168"/>
    <mergeCell ref="A169:B169"/>
    <mergeCell ref="A170:D171"/>
    <mergeCell ref="E170:E171"/>
    <mergeCell ref="F170:F171"/>
    <mergeCell ref="G170:G171"/>
    <mergeCell ref="H170:H171"/>
    <mergeCell ref="I170:I171"/>
    <mergeCell ref="A164:J164"/>
    <mergeCell ref="A165:B165"/>
    <mergeCell ref="A166:D167"/>
    <mergeCell ref="E166:E167"/>
    <mergeCell ref="F166:F167"/>
    <mergeCell ref="G166:G167"/>
    <mergeCell ref="H166:H167"/>
    <mergeCell ref="I166:I167"/>
    <mergeCell ref="A160:J160"/>
    <mergeCell ref="A161:B161"/>
    <mergeCell ref="A162:D163"/>
    <mergeCell ref="E162:E163"/>
    <mergeCell ref="F162:F163"/>
    <mergeCell ref="G162:G163"/>
    <mergeCell ref="H162:H163"/>
    <mergeCell ref="I162:I163"/>
    <mergeCell ref="A156:J156"/>
    <mergeCell ref="A157:B157"/>
    <mergeCell ref="A158:D159"/>
    <mergeCell ref="E158:E159"/>
    <mergeCell ref="F158:F159"/>
    <mergeCell ref="G158:G159"/>
    <mergeCell ref="H158:H159"/>
    <mergeCell ref="I158:I159"/>
    <mergeCell ref="A152:J152"/>
    <mergeCell ref="A153:B153"/>
    <mergeCell ref="A154:D155"/>
    <mergeCell ref="E154:E155"/>
    <mergeCell ref="F154:F155"/>
    <mergeCell ref="G154:G155"/>
    <mergeCell ref="H154:H155"/>
    <mergeCell ref="I154:I155"/>
    <mergeCell ref="A148:J148"/>
    <mergeCell ref="A149:B149"/>
    <mergeCell ref="A150:D151"/>
    <mergeCell ref="E150:E151"/>
    <mergeCell ref="F150:F151"/>
    <mergeCell ref="G150:G151"/>
    <mergeCell ref="H150:H151"/>
    <mergeCell ref="I150:I151"/>
    <mergeCell ref="A144:J144"/>
    <mergeCell ref="A145:B145"/>
    <mergeCell ref="A146:D147"/>
    <mergeCell ref="E146:E147"/>
    <mergeCell ref="F146:F147"/>
    <mergeCell ref="G146:G147"/>
    <mergeCell ref="H146:H147"/>
    <mergeCell ref="I146:I147"/>
    <mergeCell ref="A140:J140"/>
    <mergeCell ref="A141:B141"/>
    <mergeCell ref="A142:D143"/>
    <mergeCell ref="E142:E143"/>
    <mergeCell ref="F142:F143"/>
    <mergeCell ref="G142:G143"/>
    <mergeCell ref="H142:H143"/>
    <mergeCell ref="I142:I143"/>
    <mergeCell ref="A136:J136"/>
    <mergeCell ref="A137:B137"/>
    <mergeCell ref="A138:D139"/>
    <mergeCell ref="E138:E139"/>
    <mergeCell ref="F138:F139"/>
    <mergeCell ref="G138:G139"/>
    <mergeCell ref="H138:H139"/>
    <mergeCell ref="I138:I139"/>
    <mergeCell ref="A132:J132"/>
    <mergeCell ref="A133:B133"/>
    <mergeCell ref="A134:D135"/>
    <mergeCell ref="E134:E135"/>
    <mergeCell ref="F134:F135"/>
    <mergeCell ref="G134:G135"/>
    <mergeCell ref="H134:H135"/>
    <mergeCell ref="I134:I135"/>
    <mergeCell ref="I126:I127"/>
    <mergeCell ref="A128:J128"/>
    <mergeCell ref="A129:B129"/>
    <mergeCell ref="A130:D131"/>
    <mergeCell ref="E130:E131"/>
    <mergeCell ref="F130:F131"/>
    <mergeCell ref="G130:G131"/>
    <mergeCell ref="H130:H131"/>
    <mergeCell ref="I130:I131"/>
    <mergeCell ref="A122:J122"/>
    <mergeCell ref="A123:B123"/>
    <mergeCell ref="A124:B124"/>
    <mergeCell ref="A125:B125"/>
    <mergeCell ref="A126:D127"/>
    <mergeCell ref="E126:E127"/>
    <mergeCell ref="F126:F127"/>
    <mergeCell ref="G126:G127"/>
    <mergeCell ref="H126:H127"/>
    <mergeCell ref="A115:J115"/>
    <mergeCell ref="A116:B116"/>
    <mergeCell ref="A117:B117"/>
    <mergeCell ref="A118:B118"/>
    <mergeCell ref="A119:B119"/>
    <mergeCell ref="A120:D121"/>
    <mergeCell ref="E120:E121"/>
    <mergeCell ref="F120:F121"/>
    <mergeCell ref="G120:G121"/>
    <mergeCell ref="H120:H121"/>
    <mergeCell ref="I120:I121"/>
    <mergeCell ref="A111:J111"/>
    <mergeCell ref="A112:B112"/>
    <mergeCell ref="A113:D114"/>
    <mergeCell ref="E113:E114"/>
    <mergeCell ref="F113:F114"/>
    <mergeCell ref="G113:G114"/>
    <mergeCell ref="H113:H114"/>
    <mergeCell ref="I113:I114"/>
    <mergeCell ref="A107:J107"/>
    <mergeCell ref="A108:B108"/>
    <mergeCell ref="A109:D110"/>
    <mergeCell ref="E109:E110"/>
    <mergeCell ref="F109:F110"/>
    <mergeCell ref="G109:G110"/>
    <mergeCell ref="H109:H110"/>
    <mergeCell ref="I109:I110"/>
    <mergeCell ref="A103:J103"/>
    <mergeCell ref="A104:B104"/>
    <mergeCell ref="A105:D106"/>
    <mergeCell ref="E105:E106"/>
    <mergeCell ref="F105:F106"/>
    <mergeCell ref="G105:G106"/>
    <mergeCell ref="H105:H106"/>
    <mergeCell ref="I105:I106"/>
    <mergeCell ref="A99:J99"/>
    <mergeCell ref="A100:B100"/>
    <mergeCell ref="A101:D102"/>
    <mergeCell ref="E101:E102"/>
    <mergeCell ref="F101:F102"/>
    <mergeCell ref="G101:G102"/>
    <mergeCell ref="H101:H102"/>
    <mergeCell ref="I101:I102"/>
    <mergeCell ref="A95:J95"/>
    <mergeCell ref="A96:B96"/>
    <mergeCell ref="A97:D98"/>
    <mergeCell ref="E97:E98"/>
    <mergeCell ref="F97:F98"/>
    <mergeCell ref="G97:G98"/>
    <mergeCell ref="H97:H98"/>
    <mergeCell ref="I97:I98"/>
    <mergeCell ref="A91:J91"/>
    <mergeCell ref="A92:B92"/>
    <mergeCell ref="A93:D94"/>
    <mergeCell ref="E93:E94"/>
    <mergeCell ref="F93:F94"/>
    <mergeCell ref="G93:G94"/>
    <mergeCell ref="H93:H94"/>
    <mergeCell ref="I93:I94"/>
    <mergeCell ref="A87:J87"/>
    <mergeCell ref="A88:B88"/>
    <mergeCell ref="A89:D90"/>
    <mergeCell ref="E89:E90"/>
    <mergeCell ref="F89:F90"/>
    <mergeCell ref="G89:G90"/>
    <mergeCell ref="H89:H90"/>
    <mergeCell ref="I89:I90"/>
    <mergeCell ref="A83:J83"/>
    <mergeCell ref="A84:B84"/>
    <mergeCell ref="A85:D86"/>
    <mergeCell ref="E85:E86"/>
    <mergeCell ref="F85:F86"/>
    <mergeCell ref="G85:G86"/>
    <mergeCell ref="H85:H86"/>
    <mergeCell ref="I85:I86"/>
    <mergeCell ref="A79:J79"/>
    <mergeCell ref="A80:B80"/>
    <mergeCell ref="A81:D82"/>
    <mergeCell ref="E81:E82"/>
    <mergeCell ref="F81:F82"/>
    <mergeCell ref="G81:G82"/>
    <mergeCell ref="H81:H82"/>
    <mergeCell ref="I81:I82"/>
    <mergeCell ref="A75:J75"/>
    <mergeCell ref="A76:B76"/>
    <mergeCell ref="A77:D78"/>
    <mergeCell ref="E77:E78"/>
    <mergeCell ref="F77:F78"/>
    <mergeCell ref="G77:G78"/>
    <mergeCell ref="H77:H78"/>
    <mergeCell ref="I77:I78"/>
    <mergeCell ref="A71:J71"/>
    <mergeCell ref="A72:B72"/>
    <mergeCell ref="A73:D74"/>
    <mergeCell ref="E73:E74"/>
    <mergeCell ref="F73:F74"/>
    <mergeCell ref="G73:G74"/>
    <mergeCell ref="H73:H74"/>
    <mergeCell ref="I73:I74"/>
    <mergeCell ref="A67:J67"/>
    <mergeCell ref="A68:B68"/>
    <mergeCell ref="A69:D70"/>
    <mergeCell ref="E69:E70"/>
    <mergeCell ref="F69:F70"/>
    <mergeCell ref="G69:G70"/>
    <mergeCell ref="H69:H70"/>
    <mergeCell ref="I69:I70"/>
    <mergeCell ref="A63:J63"/>
    <mergeCell ref="A64:B64"/>
    <mergeCell ref="A65:D66"/>
    <mergeCell ref="E65:E66"/>
    <mergeCell ref="F65:F66"/>
    <mergeCell ref="G65:G66"/>
    <mergeCell ref="H65:H66"/>
    <mergeCell ref="I65:I66"/>
    <mergeCell ref="A59:J59"/>
    <mergeCell ref="A60:B60"/>
    <mergeCell ref="A61:D62"/>
    <mergeCell ref="E61:E62"/>
    <mergeCell ref="F61:F62"/>
    <mergeCell ref="G61:G62"/>
    <mergeCell ref="H61:H62"/>
    <mergeCell ref="I61:I62"/>
    <mergeCell ref="A55:J55"/>
    <mergeCell ref="A56:B56"/>
    <mergeCell ref="A57:D58"/>
    <mergeCell ref="E57:E58"/>
    <mergeCell ref="F57:F58"/>
    <mergeCell ref="G57:G58"/>
    <mergeCell ref="H57:H58"/>
    <mergeCell ref="I57:I58"/>
    <mergeCell ref="A51:J51"/>
    <mergeCell ref="A52:B52"/>
    <mergeCell ref="A53:D54"/>
    <mergeCell ref="E53:E54"/>
    <mergeCell ref="F53:F54"/>
    <mergeCell ref="G53:G54"/>
    <mergeCell ref="H53:H54"/>
    <mergeCell ref="I53:I54"/>
    <mergeCell ref="A46:B46"/>
    <mergeCell ref="A47:B47"/>
    <mergeCell ref="A48:B48"/>
    <mergeCell ref="A49:D50"/>
    <mergeCell ref="E49:E50"/>
    <mergeCell ref="F49:F50"/>
    <mergeCell ref="G49:G50"/>
    <mergeCell ref="H49:H50"/>
    <mergeCell ref="I49:I50"/>
    <mergeCell ref="A41:J41"/>
    <mergeCell ref="A42:B42"/>
    <mergeCell ref="A43:D44"/>
    <mergeCell ref="E43:E44"/>
    <mergeCell ref="F43:F44"/>
    <mergeCell ref="G43:G44"/>
    <mergeCell ref="H43:H44"/>
    <mergeCell ref="I43:I44"/>
    <mergeCell ref="A45:J45"/>
    <mergeCell ref="I33:I34"/>
    <mergeCell ref="A35:J35"/>
    <mergeCell ref="A36:B36"/>
    <mergeCell ref="A37:B37"/>
    <mergeCell ref="A38:B38"/>
    <mergeCell ref="A39:D40"/>
    <mergeCell ref="E39:E40"/>
    <mergeCell ref="F39:F40"/>
    <mergeCell ref="G39:G40"/>
    <mergeCell ref="H39:H40"/>
    <mergeCell ref="I39:I40"/>
    <mergeCell ref="A32:B32"/>
    <mergeCell ref="A33:D34"/>
    <mergeCell ref="E33:E34"/>
    <mergeCell ref="F33:F34"/>
    <mergeCell ref="G33:G34"/>
    <mergeCell ref="H33:H34"/>
    <mergeCell ref="E29:E30"/>
    <mergeCell ref="F29:F30"/>
    <mergeCell ref="G29:G30"/>
    <mergeCell ref="H29:H30"/>
    <mergeCell ref="I29:I30"/>
    <mergeCell ref="A31:J31"/>
    <mergeCell ref="A24:B24"/>
    <mergeCell ref="A25:B25"/>
    <mergeCell ref="A26:B26"/>
    <mergeCell ref="A27:B27"/>
    <mergeCell ref="A28:B28"/>
    <mergeCell ref="A29:D30"/>
    <mergeCell ref="A18:J18"/>
    <mergeCell ref="A19:B19"/>
    <mergeCell ref="A20:B20"/>
    <mergeCell ref="A21:B21"/>
    <mergeCell ref="A22:B22"/>
    <mergeCell ref="A23:B23"/>
    <mergeCell ref="A13:J13"/>
    <mergeCell ref="A14:B14"/>
    <mergeCell ref="A15:B15"/>
    <mergeCell ref="A16:D17"/>
    <mergeCell ref="E16:E17"/>
    <mergeCell ref="F16:F17"/>
    <mergeCell ref="G16:G17"/>
    <mergeCell ref="H16:H17"/>
    <mergeCell ref="I16:I17"/>
    <mergeCell ref="A8:B8"/>
    <mergeCell ref="A9:J9"/>
    <mergeCell ref="A10:B10"/>
    <mergeCell ref="A11:D12"/>
    <mergeCell ref="E11:E12"/>
    <mergeCell ref="F11:F12"/>
    <mergeCell ref="G11:G12"/>
    <mergeCell ref="H11:H12"/>
    <mergeCell ref="I11:I12"/>
    <mergeCell ref="A2:D2"/>
    <mergeCell ref="E2:J2"/>
    <mergeCell ref="A4:J4"/>
    <mergeCell ref="A5:H5"/>
    <mergeCell ref="I5:J5"/>
    <mergeCell ref="A7:B7"/>
    <mergeCell ref="E7:F7"/>
    <mergeCell ref="G7:H7"/>
    <mergeCell ref="I7:J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Face</vt:lpstr>
      <vt:lpstr>letter</vt:lpstr>
      <vt:lpstr>Balance</vt:lpstr>
      <vt:lpstr>IS</vt:lpstr>
      <vt:lpstr>Equity</vt:lpstr>
      <vt:lpstr>Cash flow</vt:lpstr>
      <vt:lpstr>Тод1</vt:lpstr>
      <vt:lpstr>тод2</vt:lpstr>
      <vt:lpstr>ГБ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Onch Audit 1</dc:creator>
  <cp:lastModifiedBy>Suld1</cp:lastModifiedBy>
  <cp:lastPrinted>2019-02-02T03:24:12Z</cp:lastPrinted>
  <dcterms:created xsi:type="dcterms:W3CDTF">2007-11-19T22:53:57Z</dcterms:created>
  <dcterms:modified xsi:type="dcterms:W3CDTF">2022-04-20T15:26:56Z</dcterms:modified>
</cp:coreProperties>
</file>