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8695" windowHeight="12525" firstSheet="2" activeTab="6"/>
  </bookViews>
  <sheets>
    <sheet name="nogdol ashig" sheetId="1" state="hidden" r:id="rId1"/>
    <sheet name="HEH" sheetId="2" state="hidden" r:id="rId2"/>
    <sheet name="Nuur" sheetId="7" r:id="rId3"/>
    <sheet name="ST" sheetId="3" r:id="rId4"/>
    <sheet name="ОТ" sheetId="4" r:id="rId5"/>
    <sheet name="UUT" sheetId="5" r:id="rId6"/>
    <sheet name="MGT" sheetId="6" r:id="rId7"/>
  </sheets>
  <definedNames>
    <definedName name="_xlnm.Print_Area" localSheetId="1">HEH!$A$2:$J$20</definedName>
    <definedName name="_xlnm.Print_Area" localSheetId="6">MGT!$B$2:$D$46</definedName>
    <definedName name="_xlnm.Print_Area" localSheetId="0">'nogdol ashig'!$A$1:$J$20</definedName>
    <definedName name="_xlnm.Print_Area" localSheetId="2">Nuur!$A$1:$I$23</definedName>
    <definedName name="_xlnm.Print_Area" localSheetId="3">ST!$B$2:$D$39</definedName>
    <definedName name="_xlnm.Print_Area" localSheetId="5">UUT!$B$2:$G$18</definedName>
    <definedName name="_xlnm.Print_Area" localSheetId="4">ОТ!$B$2:$D$25</definedName>
  </definedNames>
  <calcPr calcId="144525"/>
</workbook>
</file>

<file path=xl/calcChain.xml><?xml version="1.0" encoding="utf-8"?>
<calcChain xmlns="http://schemas.openxmlformats.org/spreadsheetml/2006/main">
  <c r="D19" i="6" l="1"/>
  <c r="C19" i="6"/>
  <c r="C18" i="5" l="1"/>
  <c r="D18" i="5"/>
  <c r="F16" i="5"/>
  <c r="F18" i="5" s="1"/>
  <c r="E16" i="5"/>
  <c r="E18" i="5" s="1"/>
  <c r="D23" i="4"/>
  <c r="C23" i="4"/>
  <c r="C19" i="3"/>
  <c r="D19" i="3"/>
  <c r="D42" i="6"/>
  <c r="D35" i="6"/>
  <c r="D24" i="6"/>
  <c r="D27" i="6" s="1"/>
  <c r="D44" i="6" s="1"/>
  <c r="D46" i="6" s="1"/>
  <c r="C45" i="6" s="1"/>
  <c r="G12" i="5"/>
  <c r="G11" i="5"/>
  <c r="G10" i="5"/>
  <c r="G9" i="5"/>
  <c r="G8" i="5"/>
  <c r="D10" i="4"/>
  <c r="D16" i="4" s="1"/>
  <c r="D18" i="4" s="1"/>
  <c r="D38" i="3"/>
  <c r="D31" i="3"/>
  <c r="D27" i="3"/>
  <c r="D14" i="3"/>
  <c r="D24" i="4" l="1"/>
  <c r="D25" i="4"/>
  <c r="D20" i="3"/>
  <c r="D32" i="3"/>
  <c r="D39" i="3"/>
  <c r="C42" i="6"/>
  <c r="C35" i="6"/>
  <c r="C24" i="6"/>
  <c r="C27" i="6" s="1"/>
  <c r="G18" i="5"/>
  <c r="G17" i="5"/>
  <c r="G16" i="5"/>
  <c r="G15" i="5"/>
  <c r="G14" i="5"/>
  <c r="C10" i="4"/>
  <c r="C16" i="4" s="1"/>
  <c r="C18" i="4" s="1"/>
  <c r="C38" i="3"/>
  <c r="C31" i="3"/>
  <c r="C27" i="3"/>
  <c r="C14" i="3"/>
  <c r="C44" i="6" l="1"/>
  <c r="C46" i="6" s="1"/>
  <c r="C24" i="4"/>
  <c r="C25" i="4"/>
  <c r="C32" i="3"/>
  <c r="C39" i="3" s="1"/>
  <c r="C20" i="3"/>
</calcChain>
</file>

<file path=xl/sharedStrings.xml><?xml version="1.0" encoding="utf-8"?>
<sst xmlns="http://schemas.openxmlformats.org/spreadsheetml/2006/main" count="145" uniqueCount="124">
  <si>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</si>
  <si>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</si>
  <si>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</si>
  <si>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</si>
  <si>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</si>
  <si>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</si>
  <si>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</si>
  <si>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</si>
  <si>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</si>
  <si>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</si>
  <si>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</si>
  <si>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</si>
  <si>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</si>
  <si>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</si>
  <si>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</si>
  <si>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НЭГТГЭСЭН САНХҮҮГИЙН БАЙДЛЫН ТАЙЛАН</t>
  </si>
  <si>
    <t>(мянган төгрөгөөр)</t>
  </si>
  <si>
    <t>2016.12.31</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</si>
  <si>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</si>
  <si>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</si>
  <si>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</si>
  <si>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</si>
  <si>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</si>
  <si>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</si>
  <si>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</si>
  <si>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</si>
  <si>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</si>
  <si>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</si>
  <si>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</si>
  <si>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</si>
  <si>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</si>
  <si>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</si>
  <si>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</si>
  <si>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</si>
  <si>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</si>
  <si>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</si>
  <si>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Хойшлогдсон татварын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</si>
  <si>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</si>
  <si>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</si>
  <si>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</si>
  <si>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</si>
  <si>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</si>
  <si>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</si>
  <si>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</si>
  <si>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НЭГТГЭСЭН ИЖ БҮРЭН ОРЛОГЫН ТАЙЛАН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</si>
  <si>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</si>
  <si>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</si>
  <si>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</si>
  <si>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</si>
  <si>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</si>
  <si>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</si>
  <si>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</si>
  <si>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</si>
  <si>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Татварын өмнөх ашиг</t>
  </si>
  <si>
    <t>Орлогын татварын зардал</t>
  </si>
  <si>
    <t>Тайлант жилийн цэвэр ашиг</t>
  </si>
  <si>
    <t>Дараа үеүдэд ашиг, алдагдал руу ангилагдахгүй бусад иж бүрэн орлого:</t>
  </si>
  <si>
    <t xml:space="preserve">Нэгж хувьцаанд ногдох ашиг </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</si>
  <si>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</si>
  <si>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Хурал зохион байгуулах комиссын дарга: Н.Сүрэнрагчаа
Гишүүд: ТУЗ-ийн нарийн бичгийн дарга:  М.Сэлэнгэ
         </t>
  </si>
  <si>
    <t>:</t>
  </si>
  <si>
    <t>НЭГТГЭСЭН ӨМЧИЙН ӨӨРЧЛӨЛТИЙН ТАЙЛАН</t>
  </si>
  <si>
    <t>Хувьцаат капитал</t>
  </si>
  <si>
    <t>Дахин үнэлгээний нэмэгдэл</t>
  </si>
  <si>
    <t>Хуримтлагдсан ашиг</t>
  </si>
  <si>
    <t>Нийт</t>
  </si>
  <si>
    <t>Бусад иж бүрэн орлого</t>
  </si>
  <si>
    <t>Тайлант жилийн нийт иж бүрэн орлого</t>
  </si>
  <si>
    <t>Зарласан ногдол ашиг</t>
  </si>
  <si>
    <t>2015 оны 12 сарын 31-ний үлдэгдэл</t>
  </si>
  <si>
    <t>2016 оны 12 сарын 31-ний үлдэгдэл</t>
  </si>
  <si>
    <t>НЭГТГЭСЭН МӨНГӨН ГҮЙЛГЭЭНИЙ ТАЙЛАН</t>
  </si>
  <si>
    <t>Тохируулгууд:</t>
  </si>
  <si>
    <t>Үйл ажиллагааны цэвэр мөнгөн гүйлгээ</t>
  </si>
  <si>
    <t>Хөрөнгө оруулалтын үйл ажиллагааны цэвэр мөнгөн гүйлгээ</t>
  </si>
  <si>
    <t>Санхүүгийн үйл ажиллагааны цэвэр мөнгөн гүйлгээ</t>
  </si>
  <si>
    <t>Мөнгөний үлдэгдэл дэх ханшийн зөрүүгийн нөлөөлөл</t>
  </si>
  <si>
    <t>Мөнгө ба түүнтэй адилтгах хөрөнгийн (бууралт)/өсөлт</t>
  </si>
  <si>
    <t>Мөнгө ба түүнтэй адилтгах хөрөнгийн эхний үлдэгдэл</t>
  </si>
  <si>
    <t>Мөнгө ба түүнтэй адилтгах хөрөнгийн эцсийн үлдэгдэл</t>
  </si>
  <si>
    <t>ҮНДСЭН ҮЙЛ АЖИЛЛАГААНЫ МӨНГӨН ГҮЙЛГЭЭ</t>
  </si>
  <si>
    <t xml:space="preserve">   Элэгдэл ба хорогдлын зардал</t>
  </si>
  <si>
    <t xml:space="preserve">   Орлогын татварын зардал</t>
  </si>
  <si>
    <t xml:space="preserve">   Хүүгийн зардал</t>
  </si>
  <si>
    <t xml:space="preserve">   Гадаад валютын ханшийн өөрчлөлтийн (ашиг)/алдагдал</t>
  </si>
  <si>
    <t xml:space="preserve">   Найдваргүй авлагын зардал</t>
  </si>
  <si>
    <t xml:space="preserve">   Бараа материалын хасагдуулгын зардал/(нөхөлт)</t>
  </si>
  <si>
    <t xml:space="preserve">   Үндсэн хөрөнгө данснаас хассаны гарз/(олз)</t>
  </si>
  <si>
    <t xml:space="preserve">   Дансны ба бусад авлагын өсөлт</t>
  </si>
  <si>
    <t xml:space="preserve">   Урьдчилгаа төлбөрийн бууралт/(өсөлт)</t>
  </si>
  <si>
    <t xml:space="preserve">   </t>
  </si>
  <si>
    <t xml:space="preserve">   Бараа материалын өсөлт</t>
  </si>
  <si>
    <t xml:space="preserve">   Дансны ба бусад өглөгийн өсөлт/(бууралт)</t>
  </si>
  <si>
    <t xml:space="preserve">   Төлсөн орлогын татвар</t>
  </si>
  <si>
    <t xml:space="preserve">   Төлсөн хүү</t>
  </si>
  <si>
    <t>ХӨРӨНГӨ ОРУУЛАЛТЫН ҮЙЛ АЖИЛЛАГААНЫ МӨНГӨН ГҮЙЛГЭЭ</t>
  </si>
  <si>
    <t xml:space="preserve">   Үндсэн хөрөнгө борлуулснаас орж ирсэн мөнгө</t>
  </si>
  <si>
    <t xml:space="preserve">   Худалдан авсан үндсэн хөрөнгө</t>
  </si>
  <si>
    <t xml:space="preserve">   Худалдан авсан бусад эргэлтийн бус хөрөнгө</t>
  </si>
  <si>
    <t xml:space="preserve">   Холбоотой талд өгсөн санхүүжилт</t>
  </si>
  <si>
    <t xml:space="preserve">   Холбоотой талд өгсөн санхүүжилтээс төлөгдсөн дүн</t>
  </si>
  <si>
    <t>САНХҮҮГИЙН ҮЙЛ АЖИЛЛАГААНЫ МӨНГӨН ГҮЙЛГЭЭ</t>
  </si>
  <si>
    <t xml:space="preserve">   Авсан зээл</t>
  </si>
  <si>
    <t xml:space="preserve">   Төлсөн зээл</t>
  </si>
  <si>
    <t xml:space="preserve">   Төлсөн ногдол ашиг</t>
  </si>
  <si>
    <t>2017 оны 12 сарын 31</t>
  </si>
  <si>
    <t>2017 оны 12 сарын 31-ний үлдэгдэл</t>
  </si>
  <si>
    <t>2017.12.31</t>
  </si>
  <si>
    <t xml:space="preserve">     Гадаад валютын хөрвүүлэлтийн нөөц</t>
  </si>
  <si>
    <t xml:space="preserve">     Үндсэн хөрөнгийн дахин үнэлгээний олз</t>
  </si>
  <si>
    <t xml:space="preserve">   Холбоотой талуудаас авсан санхүүжилт</t>
  </si>
  <si>
    <t xml:space="preserve">   Даатгалын нөхөн олговроос орж ирсэн мөнгө</t>
  </si>
  <si>
    <t>НЭГТГЭСЭН САНХҮҮГИЙН ТАЙЛАН</t>
  </si>
  <si>
    <t xml:space="preserve">     Гадаад дахь охин компаниас үүссэн валют                                  
     хөрвүүлэлтийн зөрүү</t>
  </si>
  <si>
    <t>Дараа үеүдэд ашиг, алдагдал руу ангилагдах бусад иж бүрэн орлого:</t>
  </si>
  <si>
    <t>Гадаад валютын хөрвүүлэлтийн нөөц</t>
  </si>
  <si>
    <t>Үндсэн хөрөнгө болон бараа материалыг бүртгэлээс хассанаас илүү давсан даатгалын нөхөн олговор</t>
  </si>
  <si>
    <t xml:space="preserve">   Холбоотой талуудаас авсан санхүүжилтинд төлсөн дүн</t>
  </si>
  <si>
    <t>Бусад иж бүрэн (зарлага)/орлого</t>
  </si>
  <si>
    <t>Нийт иж бүрэн орлого</t>
  </si>
  <si>
    <t xml:space="preserve"> ТҮҮНИЙ ОХИН КОМПАНИУД</t>
  </si>
  <si>
    <t>"ГОВЬ" ХУВЬЦААТ КОМПАНИ БОЛОН</t>
  </si>
  <si>
    <t>"ГОВЬ" ХУВЬЦААТ КОМПАНИ БА ТҮҮНИЙ ОХИН КОМПАНИУД</t>
  </si>
  <si>
    <t xml:space="preserve">           "ГОВЬ" ХУВЬЦААТ КОМПАНИ БА ТҮҮНИЙ ОХИН КОМПАНИУД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</si>
</sst>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_-;_-* &quot;-&quot;??_₮_-;_-@_-"/>
    <numFmt numFmtId="165" formatCode="#,##0_₮;\(#,##0\)"/>
    <numFmt numFmtId="166" formatCode="_-* #,##0_₮_-;\-* #,##0_₮_-;_-* &quot;-&quot;??_₮_-;_-@_-"/>
  </numFmts>
  <fonts count="12" x14ac:knownFonts="1">
    <font>
      <sz val="11"/>
      <color theme="1"/>
      <name val="Calibri"/>
      <family val="2"/>
      <scheme val="minor"/>
    </font>
    <font>
      <sz val="11"/>
      <color theme="1"/>
      <name val="Times New Roman"/>
      <family val="1"/>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
      <sz val="1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101">
    <xf numFmtId="0" fontId="0" fillId="0" borderId="0" xfId="0"/>
    <xf numFmtId="0" fontId="1" fillId="0" borderId="0" xfId="0" applyFont="1"/>
    <xf numFmtId="0" fontId="4" fillId="0" borderId="0" xfId="0" applyFont="1"/>
    <xf numFmtId="0" fontId="4" fillId="0" borderId="0" xfId="0" applyFont="1" applyAlignment="1">
      <alignment horizontal="right"/>
    </xf>
    <xf numFmtId="0" fontId="4" fillId="0" borderId="7" xfId="0" applyFont="1" applyBorder="1"/>
    <xf numFmtId="3" fontId="4" fillId="0" borderId="7" xfId="0" applyNumberFormat="1" applyFont="1" applyBorder="1" applyAlignment="1">
      <alignment horizontal="right"/>
    </xf>
    <xf numFmtId="3" fontId="3" fillId="0" borderId="9" xfId="0" applyNumberFormat="1" applyFont="1" applyBorder="1" applyAlignment="1">
      <alignment horizontal="right"/>
    </xf>
    <xf numFmtId="3" fontId="3" fillId="0" borderId="10" xfId="0" applyNumberFormat="1" applyFont="1" applyBorder="1" applyAlignment="1">
      <alignment horizontal="right"/>
    </xf>
    <xf numFmtId="3" fontId="3" fillId="0" borderId="2" xfId="0" applyNumberFormat="1" applyFont="1" applyBorder="1" applyAlignment="1">
      <alignment horizontal="right"/>
    </xf>
    <xf numFmtId="165" fontId="4" fillId="0" borderId="7" xfId="1" applyNumberFormat="1" applyFont="1" applyBorder="1" applyAlignment="1">
      <alignment horizontal="right"/>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3" fontId="4" fillId="0" borderId="0" xfId="0" applyNumberFormat="1" applyFont="1" applyBorder="1" applyAlignment="1">
      <alignment horizontal="right"/>
    </xf>
    <xf numFmtId="3" fontId="3" fillId="0" borderId="0" xfId="0" applyNumberFormat="1" applyFont="1" applyBorder="1" applyAlignment="1">
      <alignment horizontal="right"/>
    </xf>
    <xf numFmtId="165" fontId="4" fillId="0" borderId="0" xfId="1" applyNumberFormat="1" applyFont="1" applyBorder="1" applyAlignment="1">
      <alignment horizontal="right"/>
    </xf>
    <xf numFmtId="0" fontId="3" fillId="0" borderId="0" xfId="0" applyFont="1" applyBorder="1" applyAlignment="1">
      <alignment wrapText="1"/>
    </xf>
    <xf numFmtId="0" fontId="4" fillId="0" borderId="0" xfId="0" applyFont="1" applyAlignment="1">
      <alignment horizontal="left"/>
    </xf>
    <xf numFmtId="0" fontId="5" fillId="0" borderId="7" xfId="0" applyFont="1" applyBorder="1" applyAlignment="1">
      <alignment horizontal="right"/>
    </xf>
    <xf numFmtId="3" fontId="4" fillId="0" borderId="0" xfId="0" applyNumberFormat="1" applyFont="1" applyBorder="1"/>
    <xf numFmtId="3" fontId="4" fillId="0" borderId="0" xfId="0" applyNumberFormat="1" applyFont="1"/>
    <xf numFmtId="3" fontId="4" fillId="0" borderId="0" xfId="0" applyNumberFormat="1" applyFont="1" applyAlignment="1">
      <alignment horizontal="right"/>
    </xf>
    <xf numFmtId="0" fontId="3" fillId="0" borderId="0" xfId="0" applyFont="1"/>
    <xf numFmtId="3" fontId="3" fillId="0" borderId="7" xfId="0" applyNumberFormat="1" applyFont="1" applyBorder="1" applyAlignment="1">
      <alignment horizontal="right"/>
    </xf>
    <xf numFmtId="3" fontId="3" fillId="0" borderId="0" xfId="0" applyNumberFormat="1" applyFont="1" applyAlignment="1">
      <alignment horizontal="right"/>
    </xf>
    <xf numFmtId="165" fontId="3" fillId="0" borderId="0" xfId="1" applyNumberFormat="1" applyFont="1" applyBorder="1" applyAlignment="1">
      <alignment horizontal="right"/>
    </xf>
    <xf numFmtId="3" fontId="3" fillId="0" borderId="0" xfId="0" applyNumberFormat="1" applyFont="1"/>
    <xf numFmtId="3" fontId="4" fillId="0" borderId="2" xfId="0" applyNumberFormat="1" applyFont="1" applyBorder="1"/>
    <xf numFmtId="3" fontId="3" fillId="0" borderId="2" xfId="0" applyNumberFormat="1" applyFont="1" applyBorder="1"/>
    <xf numFmtId="3" fontId="3" fillId="0" borderId="10" xfId="0" applyNumberFormat="1" applyFont="1" applyBorder="1"/>
    <xf numFmtId="165" fontId="3" fillId="0" borderId="2" xfId="1" applyNumberFormat="1" applyFont="1" applyBorder="1" applyAlignment="1">
      <alignment horizontal="right"/>
    </xf>
    <xf numFmtId="164" fontId="4" fillId="0" borderId="0" xfId="1" applyFont="1" applyBorder="1" applyAlignment="1">
      <alignment horizontal="right"/>
    </xf>
    <xf numFmtId="166" fontId="4" fillId="0" borderId="0" xfId="1" applyNumberFormat="1" applyFont="1" applyBorder="1" applyAlignment="1">
      <alignment horizontal="right"/>
    </xf>
    <xf numFmtId="37" fontId="4" fillId="0" borderId="0" xfId="0" applyNumberFormat="1" applyFont="1" applyBorder="1" applyAlignment="1">
      <alignment horizontal="right"/>
    </xf>
    <xf numFmtId="0" fontId="4" fillId="0" borderId="0" xfId="0" applyFont="1" applyBorder="1" applyAlignment="1">
      <alignment wrapText="1"/>
    </xf>
    <xf numFmtId="37" fontId="4" fillId="0" borderId="0" xfId="1" applyNumberFormat="1" applyFont="1" applyBorder="1" applyAlignment="1">
      <alignment horizontal="right"/>
    </xf>
    <xf numFmtId="2" fontId="3" fillId="0" borderId="11" xfId="0" applyNumberFormat="1" applyFont="1" applyBorder="1" applyAlignment="1">
      <alignment horizontal="right"/>
    </xf>
    <xf numFmtId="37" fontId="4" fillId="0" borderId="7" xfId="0" applyNumberFormat="1" applyFont="1" applyBorder="1" applyAlignment="1">
      <alignment horizontal="right"/>
    </xf>
    <xf numFmtId="37" fontId="3" fillId="0" borderId="7" xfId="0" applyNumberFormat="1" applyFont="1" applyBorder="1" applyAlignment="1">
      <alignment horizontal="right"/>
    </xf>
    <xf numFmtId="37" fontId="3" fillId="0" borderId="0" xfId="1" applyNumberFormat="1" applyFont="1" applyAlignment="1">
      <alignment horizontal="right"/>
    </xf>
    <xf numFmtId="164" fontId="4" fillId="0" borderId="7" xfId="1" applyFont="1" applyBorder="1" applyAlignment="1">
      <alignment horizontal="right"/>
    </xf>
    <xf numFmtId="164" fontId="4" fillId="0" borderId="2" xfId="1" applyFont="1" applyBorder="1" applyAlignment="1">
      <alignment horizontal="right"/>
    </xf>
    <xf numFmtId="37" fontId="3" fillId="0" borderId="10" xfId="0" applyNumberFormat="1" applyFont="1" applyBorder="1" applyAlignment="1">
      <alignment horizontal="right"/>
    </xf>
    <xf numFmtId="37" fontId="4" fillId="0" borderId="0" xfId="0" applyNumberFormat="1" applyFont="1" applyBorder="1"/>
    <xf numFmtId="164" fontId="4" fillId="0" borderId="0" xfId="1" applyFont="1" applyBorder="1"/>
    <xf numFmtId="37" fontId="4" fillId="0" borderId="2" xfId="0" applyNumberFormat="1" applyFont="1" applyBorder="1"/>
    <xf numFmtId="37" fontId="3" fillId="0" borderId="2" xfId="0" applyNumberFormat="1" applyFont="1" applyBorder="1"/>
    <xf numFmtId="164" fontId="4" fillId="0" borderId="0" xfId="1" applyFont="1"/>
    <xf numFmtId="0" fontId="3" fillId="0" borderId="7" xfId="0" applyFont="1" applyBorder="1" applyAlignment="1">
      <alignment horizontal="center" vertical="center" wrapText="1"/>
    </xf>
    <xf numFmtId="3" fontId="3" fillId="0" borderId="7" xfId="0" applyNumberFormat="1" applyFont="1" applyBorder="1" applyAlignment="1">
      <alignment horizontal="center" vertical="center" wrapText="1"/>
    </xf>
    <xf numFmtId="165" fontId="3" fillId="0" borderId="7" xfId="1" applyNumberFormat="1" applyFont="1" applyBorder="1" applyAlignment="1">
      <alignment horizontal="center" vertical="center" wrapText="1"/>
    </xf>
    <xf numFmtId="3" fontId="4" fillId="0" borderId="0" xfId="0" applyNumberFormat="1" applyFont="1" applyFill="1" applyBorder="1" applyAlignment="1">
      <alignment horizontal="right"/>
    </xf>
    <xf numFmtId="3" fontId="4" fillId="0" borderId="7" xfId="0" applyNumberFormat="1" applyFont="1" applyFill="1" applyBorder="1" applyAlignment="1">
      <alignment horizontal="right"/>
    </xf>
    <xf numFmtId="3" fontId="3" fillId="0" borderId="0" xfId="0" applyNumberFormat="1" applyFont="1" applyFill="1" applyBorder="1" applyAlignment="1">
      <alignment horizontal="right"/>
    </xf>
    <xf numFmtId="0" fontId="4" fillId="0" borderId="0" xfId="0" applyFont="1" applyFill="1" applyBorder="1" applyAlignment="1">
      <alignment horizontal="right"/>
    </xf>
    <xf numFmtId="37" fontId="3" fillId="0" borderId="9" xfId="1" applyNumberFormat="1" applyFont="1" applyBorder="1" applyAlignment="1">
      <alignment horizontal="right"/>
    </xf>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10" fillId="0" borderId="0" xfId="0" applyFont="1" applyBorder="1" applyAlignment="1">
      <alignment horizontal="center"/>
    </xf>
    <xf numFmtId="0" fontId="3" fillId="2" borderId="0" xfId="0" applyFont="1" applyFill="1" applyBorder="1" applyAlignment="1">
      <alignment horizont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1" fillId="3" borderId="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3</xdr:row>
      <xdr:rowOff>22412</xdr:rowOff>
    </xdr:from>
    <xdr:to>
      <xdr:col>1</xdr:col>
      <xdr:colOff>247183</xdr:colOff>
      <xdr:row>3</xdr:row>
      <xdr:rowOff>358344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593912"/>
          <a:ext cx="773860" cy="335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88993</xdr:colOff>
      <xdr:row>1</xdr:row>
      <xdr:rowOff>44823</xdr:rowOff>
    </xdr:from>
    <xdr:to>
      <xdr:col>1</xdr:col>
      <xdr:colOff>257735</xdr:colOff>
      <xdr:row>1</xdr:row>
      <xdr:rowOff>380755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3" y="235323"/>
          <a:ext cx="773860" cy="335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158943</xdr:colOff>
      <xdr:row>5</xdr:row>
      <xdr:rowOff>367394</xdr:rowOff>
    </xdr:from>
    <xdr:to>
      <xdr:col>5</xdr:col>
      <xdr:colOff>585107</xdr:colOff>
      <xdr:row>5</xdr:row>
      <xdr:rowOff>1079388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5907" y="1319894"/>
          <a:ext cx="1650807" cy="7119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11256</xdr:colOff>
      <xdr:row>1</xdr:row>
      <xdr:rowOff>4082</xdr:rowOff>
    </xdr:from>
    <xdr:to>
      <xdr:col>1</xdr:col>
      <xdr:colOff>785116</xdr:colOff>
      <xdr:row>2</xdr:row>
      <xdr:rowOff>149514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806" y="185057"/>
          <a:ext cx="773860" cy="3359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68406</xdr:colOff>
      <xdr:row>1</xdr:row>
      <xdr:rowOff>28575</xdr:rowOff>
    </xdr:from>
    <xdr:to>
      <xdr:col>1</xdr:col>
      <xdr:colOff>842266</xdr:colOff>
      <xdr:row>2</xdr:row>
      <xdr:rowOff>174007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56" y="209550"/>
          <a:ext cx="773860" cy="3359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204478</xdr:colOff>
      <xdr:row>1</xdr:row>
      <xdr:rowOff>28575</xdr:rowOff>
    </xdr:from>
    <xdr:to>
      <xdr:col>1</xdr:col>
      <xdr:colOff>978338</xdr:colOff>
      <xdr:row>2</xdr:row>
      <xdr:rowOff>174007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585" y="205468"/>
          <a:ext cx="773860" cy="3359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49356</xdr:colOff>
      <xdr:row>1</xdr:row>
      <xdr:rowOff>32657</xdr:rowOff>
    </xdr:from>
    <xdr:to>
      <xdr:col>1</xdr:col>
      <xdr:colOff>823216</xdr:colOff>
      <xdr:row>2</xdr:row>
      <xdr:rowOff>178089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906" y="213632"/>
          <a:ext cx="773860" cy="335932"/>
        </a:xfrm>
        <a:prstGeom prst="rect">
          <a:avLst/>
        </a:prstGeom>
      </xdr:spPr>
    </xdr:pic>
    <xdr:clientData/>
  </xdr:twoCellAnchor>
  <xdr:twoCellAnchor editAs="oneCell">
    <xdr:from>
      <xdr:col>1</xdr:col>
      <xdr:colOff>68406</xdr:colOff>
      <xdr:row>1</xdr:row>
      <xdr:rowOff>28575</xdr:rowOff>
    </xdr:from>
    <xdr:to>
      <xdr:col>1</xdr:col>
      <xdr:colOff>842266</xdr:colOff>
      <xdr:row>2</xdr:row>
      <xdr:rowOff>174007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56" y="209550"/>
          <a:ext cx="773860" cy="3359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20"/>
  <sheetViews>
    <sheetView zoomScale="85" zoomScaleNormal="85" workbookViewId="0">
      <selection activeCell="AA31" sqref="AA31"/>
    </sheetView>
  </sheetViews>
  <sheetFormatPr defaultRowHeight="15" x14ac:dyDescent="0.25"/>
  <cols>
    <col min="1" max="9" width="9.140625" style="1"/>
    <col min="10" max="10" width="10.5703125" style="1" customWidth="1"/>
    <col min="11" max="16384" width="9.140625" style="1"/>
  </cols>
  <sheetData>
    <row r="4" spans="1:10" ht="31.5" customHeight="1" x14ac:dyDescent="0.25">
      <c r="A4" s="68" t="s">
        <v>0</v>
      </c>
      <c r="B4" s="68"/>
      <c r="C4" s="68"/>
      <c r="D4" s="68"/>
      <c r="E4" s="68"/>
      <c r="F4" s="68"/>
      <c r="G4" s="68"/>
      <c r="H4" s="68"/>
      <c r="I4" s="68"/>
      <c r="J4" s="68"/>
    </row>
    <row r="5" spans="1:10" x14ac:dyDescent="0.25">
      <c r="A5" s="2"/>
      <c r="B5" s="2"/>
      <c r="C5" s="2"/>
      <c r="D5" s="2"/>
      <c r="E5" s="2"/>
      <c r="F5" s="2"/>
      <c r="G5" s="2"/>
      <c r="H5" s="2"/>
      <c r="I5" s="2"/>
      <c r="J5" s="2"/>
    </row>
    <row r="6" spans="1:10" x14ac:dyDescent="0.25">
      <c r="A6" s="67" t="s">
        <v>1</v>
      </c>
      <c r="B6" s="67"/>
      <c r="C6" s="67"/>
      <c r="D6" s="67"/>
      <c r="E6" s="67"/>
      <c r="F6" s="67"/>
      <c r="G6" s="67"/>
      <c r="H6" s="67"/>
      <c r="I6" s="67"/>
      <c r="J6" s="67"/>
    </row>
    <row r="7" spans="1:10" x14ac:dyDescent="0.25">
      <c r="A7" s="2"/>
      <c r="B7" s="2"/>
      <c r="C7" s="2"/>
      <c r="D7" s="2"/>
      <c r="E7" s="2"/>
      <c r="F7" s="2"/>
      <c r="G7" s="2"/>
      <c r="H7" s="2"/>
      <c r="I7" s="2"/>
      <c r="J7" s="2"/>
    </row>
    <row r="8" spans="1:10" ht="15" customHeight="1" x14ac:dyDescent="0.25">
      <c r="A8" s="71" t="s">
        <v>7</v>
      </c>
      <c r="B8" s="71"/>
      <c r="C8" s="71"/>
      <c r="D8" s="71"/>
      <c r="E8" s="71"/>
      <c r="F8" s="71"/>
      <c r="G8" s="71"/>
      <c r="H8" s="71"/>
      <c r="I8" s="71"/>
      <c r="J8" s="71"/>
    </row>
    <row r="9" spans="1:10" x14ac:dyDescent="0.25">
      <c r="A9" s="71"/>
      <c r="B9" s="71"/>
      <c r="C9" s="71"/>
      <c r="D9" s="71"/>
      <c r="E9" s="71"/>
      <c r="F9" s="71"/>
      <c r="G9" s="71"/>
      <c r="H9" s="71"/>
      <c r="I9" s="71"/>
      <c r="J9" s="71"/>
    </row>
    <row r="10" spans="1:10" ht="45" customHeight="1" x14ac:dyDescent="0.25">
      <c r="A10" s="71"/>
      <c r="B10" s="71"/>
      <c r="C10" s="71"/>
      <c r="D10" s="71"/>
      <c r="E10" s="71"/>
      <c r="F10" s="71"/>
      <c r="G10" s="71"/>
      <c r="H10" s="71"/>
      <c r="I10" s="71"/>
      <c r="J10" s="71"/>
    </row>
    <row r="11" spans="1:10" ht="9.75" customHeight="1" x14ac:dyDescent="0.25">
      <c r="A11" s="2"/>
      <c r="B11" s="2"/>
      <c r="C11" s="2"/>
      <c r="D11" s="2"/>
      <c r="E11" s="2"/>
      <c r="F11" s="2"/>
      <c r="G11" s="2"/>
      <c r="H11" s="2"/>
      <c r="I11" s="2"/>
      <c r="J11" s="2"/>
    </row>
    <row r="12" spans="1:10" ht="45" customHeight="1" x14ac:dyDescent="0.25">
      <c r="A12" s="72" t="s">
        <v>4</v>
      </c>
      <c r="B12" s="72"/>
      <c r="C12" s="72"/>
      <c r="D12" s="72"/>
      <c r="E12" s="72"/>
      <c r="F12" s="72"/>
      <c r="G12" s="72"/>
      <c r="H12" s="72"/>
      <c r="I12" s="72"/>
      <c r="J12" s="72"/>
    </row>
    <row r="13" spans="1:10" ht="10.5" customHeight="1" x14ac:dyDescent="0.25">
      <c r="A13" s="28"/>
      <c r="B13" s="28"/>
      <c r="C13" s="28"/>
      <c r="D13" s="28"/>
      <c r="E13" s="28"/>
      <c r="F13" s="28"/>
      <c r="G13" s="28"/>
      <c r="H13" s="28"/>
      <c r="I13" s="28"/>
      <c r="J13" s="28"/>
    </row>
    <row r="14" spans="1:10" x14ac:dyDescent="0.25">
      <c r="A14" s="72" t="s">
        <v>5</v>
      </c>
      <c r="B14" s="72"/>
      <c r="C14" s="72"/>
      <c r="D14" s="72"/>
      <c r="E14" s="72"/>
      <c r="F14" s="72"/>
      <c r="G14" s="72"/>
      <c r="H14" s="72"/>
      <c r="I14" s="72"/>
      <c r="J14" s="72"/>
    </row>
    <row r="15" spans="1:10" ht="28.5" customHeight="1" x14ac:dyDescent="0.25">
      <c r="A15" s="72"/>
      <c r="B15" s="72"/>
      <c r="C15" s="72"/>
      <c r="D15" s="72"/>
      <c r="E15" s="72"/>
      <c r="F15" s="72"/>
      <c r="G15" s="72"/>
      <c r="H15" s="72"/>
      <c r="I15" s="72"/>
      <c r="J15" s="72"/>
    </row>
    <row r="16" spans="1:10" ht="8.25" customHeight="1" x14ac:dyDescent="0.25">
      <c r="A16" s="2"/>
      <c r="B16" s="2"/>
      <c r="C16" s="2"/>
      <c r="D16" s="2"/>
      <c r="E16" s="2"/>
      <c r="F16" s="2"/>
      <c r="G16" s="2"/>
      <c r="H16" s="2"/>
      <c r="I16" s="2"/>
      <c r="J16" s="2"/>
    </row>
    <row r="17" spans="1:10" x14ac:dyDescent="0.25">
      <c r="A17" s="70" t="s">
        <v>3</v>
      </c>
      <c r="B17" s="70"/>
      <c r="C17" s="70"/>
      <c r="D17" s="70"/>
      <c r="E17" s="70"/>
      <c r="F17" s="70"/>
      <c r="G17" s="70"/>
      <c r="H17" s="70"/>
      <c r="I17" s="70"/>
      <c r="J17" s="70"/>
    </row>
    <row r="18" spans="1:10" x14ac:dyDescent="0.25">
      <c r="A18" s="70" t="s">
        <v>2</v>
      </c>
      <c r="B18" s="70"/>
      <c r="C18" s="70"/>
      <c r="D18" s="70"/>
      <c r="E18" s="70"/>
      <c r="F18" s="70"/>
      <c r="G18" s="70"/>
      <c r="H18" s="70"/>
      <c r="I18" s="70"/>
      <c r="J18" s="70"/>
    </row>
    <row r="19" spans="1:10" ht="7.5" customHeight="1" x14ac:dyDescent="0.25">
      <c r="A19" s="2"/>
      <c r="B19" s="2"/>
      <c r="C19" s="2"/>
      <c r="D19" s="2"/>
      <c r="E19" s="2"/>
      <c r="F19" s="2"/>
      <c r="G19" s="2"/>
      <c r="H19" s="2"/>
      <c r="I19" s="2"/>
      <c r="J19" s="2"/>
    </row>
    <row r="20" spans="1:10" ht="30" customHeight="1" x14ac:dyDescent="0.25">
      <c r="A20" s="69" t="s">
        <v>6</v>
      </c>
      <c r="B20" s="69"/>
      <c r="C20" s="69"/>
      <c r="D20" s="69"/>
      <c r="E20" s="69"/>
      <c r="F20" s="69"/>
      <c r="G20" s="69"/>
      <c r="H20" s="69"/>
      <c r="I20" s="69"/>
      <c r="J20" s="69"/>
    </row>
  </sheetData>
  <mergeCells count="8">
    <mergeCell ref="A6:J6"/>
    <mergeCell ref="A4:J4"/>
    <mergeCell ref="A20:J20"/>
    <mergeCell ref="A17:J17"/>
    <mergeCell ref="A18:J18"/>
    <mergeCell ref="A8:J10"/>
    <mergeCell ref="A12:J12"/>
    <mergeCell ref="A14:J15"/>
  </mergeCells>
  <pageMargins left="0.7" right="0.7" top="0.75" bottom="0.75" header="0.3" footer="0.3"/>
  <pageSetup paperSize="9" scale="9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B1" zoomScale="70" zoomScaleNormal="70" workbookViewId="0">
      <selection activeCell="AA31" sqref="AA31"/>
    </sheetView>
  </sheetViews>
  <sheetFormatPr defaultRowHeight="14.25" x14ac:dyDescent="0.2"/>
  <cols>
    <col min="1" max="5" width="9.140625" style="2"/>
    <col min="6" max="6" width="13" style="2" customWidth="1"/>
    <col min="7" max="9" width="9.140625" style="2"/>
    <col min="10" max="10" width="32" style="2" customWidth="1"/>
    <col min="11" max="16384" width="9.140625" style="2"/>
  </cols>
  <sheetData>
    <row r="2" spans="1:10" ht="31.5" customHeight="1" x14ac:dyDescent="0.2">
      <c r="A2" s="84" t="s">
        <v>0</v>
      </c>
      <c r="B2" s="85"/>
      <c r="C2" s="85"/>
      <c r="D2" s="85"/>
      <c r="E2" s="85"/>
      <c r="F2" s="85"/>
      <c r="G2" s="85"/>
      <c r="H2" s="85"/>
      <c r="I2" s="85"/>
      <c r="J2" s="86"/>
    </row>
    <row r="3" spans="1:10" x14ac:dyDescent="0.2">
      <c r="A3" s="10"/>
      <c r="B3" s="11"/>
      <c r="C3" s="11"/>
      <c r="D3" s="11"/>
      <c r="E3" s="11"/>
      <c r="F3" s="11"/>
      <c r="G3" s="11"/>
      <c r="H3" s="11"/>
      <c r="I3" s="11"/>
      <c r="J3" s="12"/>
    </row>
    <row r="4" spans="1:10" ht="15" customHeight="1" x14ac:dyDescent="0.2">
      <c r="A4" s="87" t="s">
        <v>8</v>
      </c>
      <c r="B4" s="88"/>
      <c r="C4" s="88"/>
      <c r="D4" s="88"/>
      <c r="E4" s="88"/>
      <c r="F4" s="88"/>
      <c r="G4" s="88"/>
      <c r="H4" s="88"/>
      <c r="I4" s="88"/>
      <c r="J4" s="89"/>
    </row>
    <row r="5" spans="1:10" x14ac:dyDescent="0.2">
      <c r="A5" s="87"/>
      <c r="B5" s="88"/>
      <c r="C5" s="88"/>
      <c r="D5" s="88"/>
      <c r="E5" s="88"/>
      <c r="F5" s="88"/>
      <c r="G5" s="88"/>
      <c r="H5" s="88"/>
      <c r="I5" s="88"/>
      <c r="J5" s="89"/>
    </row>
    <row r="6" spans="1:10" ht="33" customHeight="1" x14ac:dyDescent="0.2">
      <c r="A6" s="87"/>
      <c r="B6" s="88"/>
      <c r="C6" s="88"/>
      <c r="D6" s="88"/>
      <c r="E6" s="88"/>
      <c r="F6" s="88"/>
      <c r="G6" s="88"/>
      <c r="H6" s="88"/>
      <c r="I6" s="88"/>
      <c r="J6" s="89"/>
    </row>
    <row r="7" spans="1:10" ht="8.25" hidden="1" customHeight="1" x14ac:dyDescent="0.2">
      <c r="A7" s="10"/>
      <c r="B7" s="11"/>
      <c r="C7" s="11"/>
      <c r="D7" s="11"/>
      <c r="E7" s="11"/>
      <c r="F7" s="11"/>
      <c r="G7" s="11"/>
      <c r="H7" s="11"/>
      <c r="I7" s="11"/>
      <c r="J7" s="12"/>
    </row>
    <row r="8" spans="1:10" ht="90.75" customHeight="1" x14ac:dyDescent="0.2">
      <c r="A8" s="90" t="s">
        <v>58</v>
      </c>
      <c r="B8" s="91"/>
      <c r="C8" s="91"/>
      <c r="D8" s="91"/>
      <c r="E8" s="91"/>
      <c r="F8" s="91"/>
      <c r="G8" s="91"/>
      <c r="H8" s="91"/>
      <c r="I8" s="91"/>
      <c r="J8" s="92"/>
    </row>
    <row r="9" spans="1:10" ht="9" customHeight="1" x14ac:dyDescent="0.2">
      <c r="A9" s="13"/>
      <c r="B9" s="14"/>
      <c r="C9" s="14"/>
      <c r="D9" s="14"/>
      <c r="E9" s="14"/>
      <c r="F9" s="14"/>
      <c r="G9" s="14"/>
      <c r="H9" s="14"/>
      <c r="I9" s="14"/>
      <c r="J9" s="15"/>
    </row>
    <row r="10" spans="1:10" x14ac:dyDescent="0.2">
      <c r="A10" s="90" t="s">
        <v>11</v>
      </c>
      <c r="B10" s="91"/>
      <c r="C10" s="91"/>
      <c r="D10" s="91"/>
      <c r="E10" s="91"/>
      <c r="F10" s="91"/>
      <c r="G10" s="91"/>
      <c r="H10" s="91"/>
      <c r="I10" s="91"/>
      <c r="J10" s="92"/>
    </row>
    <row r="11" spans="1:10" ht="41.25" customHeight="1" x14ac:dyDescent="0.2">
      <c r="A11" s="90"/>
      <c r="B11" s="91"/>
      <c r="C11" s="91"/>
      <c r="D11" s="91"/>
      <c r="E11" s="91"/>
      <c r="F11" s="91"/>
      <c r="G11" s="91"/>
      <c r="H11" s="91"/>
      <c r="I11" s="91"/>
      <c r="J11" s="92"/>
    </row>
    <row r="12" spans="1:10" ht="8.25" customHeight="1" x14ac:dyDescent="0.2">
      <c r="A12" s="10"/>
      <c r="B12" s="11"/>
      <c r="C12" s="11"/>
      <c r="D12" s="11"/>
      <c r="E12" s="11"/>
      <c r="F12" s="11"/>
      <c r="G12" s="11"/>
      <c r="H12" s="11"/>
      <c r="I12" s="11"/>
      <c r="J12" s="12"/>
    </row>
    <row r="13" spans="1:10" ht="50.25" customHeight="1" x14ac:dyDescent="0.2">
      <c r="A13" s="76" t="s">
        <v>10</v>
      </c>
      <c r="B13" s="77"/>
      <c r="C13" s="77"/>
      <c r="D13" s="77"/>
      <c r="E13" s="77"/>
      <c r="F13" s="77"/>
      <c r="G13" s="77"/>
      <c r="H13" s="77"/>
      <c r="I13" s="77"/>
      <c r="J13" s="78"/>
    </row>
    <row r="14" spans="1:10" ht="6" customHeight="1" x14ac:dyDescent="0.2">
      <c r="A14" s="16"/>
      <c r="B14" s="17"/>
      <c r="C14" s="17"/>
      <c r="D14" s="17"/>
      <c r="E14" s="17"/>
      <c r="F14" s="17"/>
      <c r="G14" s="17"/>
      <c r="H14" s="17"/>
      <c r="I14" s="17"/>
      <c r="J14" s="18"/>
    </row>
    <row r="15" spans="1:10" ht="18.75" customHeight="1" x14ac:dyDescent="0.2">
      <c r="A15" s="79" t="s">
        <v>13</v>
      </c>
      <c r="B15" s="80"/>
      <c r="C15" s="17"/>
      <c r="D15" s="17"/>
      <c r="E15" s="17"/>
      <c r="F15" s="17"/>
      <c r="G15" s="17"/>
      <c r="H15" s="17"/>
      <c r="I15" s="17"/>
      <c r="J15" s="18"/>
    </row>
    <row r="16" spans="1:10" ht="45.75" customHeight="1" x14ac:dyDescent="0.2">
      <c r="A16" s="81" t="s">
        <v>59</v>
      </c>
      <c r="B16" s="82"/>
      <c r="C16" s="82"/>
      <c r="D16" s="82"/>
      <c r="E16" s="82"/>
      <c r="F16" s="82"/>
      <c r="G16" s="82" t="s">
        <v>14</v>
      </c>
      <c r="H16" s="82"/>
      <c r="I16" s="82"/>
      <c r="J16" s="83"/>
    </row>
    <row r="17" spans="1:10" ht="10.5" customHeight="1" x14ac:dyDescent="0.2">
      <c r="A17" s="19"/>
      <c r="B17" s="14"/>
      <c r="C17" s="14"/>
      <c r="D17" s="14"/>
      <c r="E17" s="14"/>
      <c r="F17" s="14"/>
      <c r="G17" s="14"/>
      <c r="H17" s="14"/>
      <c r="I17" s="14"/>
      <c r="J17" s="15"/>
    </row>
    <row r="18" spans="1:10" ht="15" x14ac:dyDescent="0.25">
      <c r="A18" s="93" t="s">
        <v>9</v>
      </c>
      <c r="B18" s="94"/>
      <c r="C18" s="94"/>
      <c r="D18" s="94"/>
      <c r="E18" s="94"/>
      <c r="F18" s="94"/>
      <c r="G18" s="94"/>
      <c r="H18" s="94"/>
      <c r="I18" s="94"/>
      <c r="J18" s="95"/>
    </row>
    <row r="19" spans="1:10" ht="7.5" customHeight="1" x14ac:dyDescent="0.2">
      <c r="A19" s="10"/>
      <c r="B19" s="11"/>
      <c r="C19" s="11"/>
      <c r="D19" s="11"/>
      <c r="E19" s="11"/>
      <c r="F19" s="11"/>
      <c r="G19" s="11"/>
      <c r="H19" s="11"/>
      <c r="I19" s="11"/>
      <c r="J19" s="12"/>
    </row>
    <row r="20" spans="1:10" ht="30" customHeight="1" x14ac:dyDescent="0.2">
      <c r="A20" s="73" t="s">
        <v>12</v>
      </c>
      <c r="B20" s="74"/>
      <c r="C20" s="74"/>
      <c r="D20" s="74"/>
      <c r="E20" s="74"/>
      <c r="F20" s="74"/>
      <c r="G20" s="74"/>
      <c r="H20" s="74"/>
      <c r="I20" s="74"/>
      <c r="J20" s="75"/>
    </row>
  </sheetData>
  <mergeCells count="10">
    <mergeCell ref="A2:J2"/>
    <mergeCell ref="A4:J6"/>
    <mergeCell ref="A8:J8"/>
    <mergeCell ref="A10:J11"/>
    <mergeCell ref="A18:J18"/>
    <mergeCell ref="A20:J20"/>
    <mergeCell ref="A13:J13"/>
    <mergeCell ref="A15:B15"/>
    <mergeCell ref="A16:F16"/>
    <mergeCell ref="G16:J16"/>
  </mergeCells>
  <pageMargins left="0.7" right="0.7" top="0.75" bottom="0.75" header="0.3" footer="0.3"/>
  <pageSetup paperSize="9" scale="7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12"/>
  <sheetViews>
    <sheetView zoomScale="70" zoomScaleNormal="70" workbookViewId="0">
      <selection activeCell="G23" sqref="G23"/>
    </sheetView>
  </sheetViews>
  <sheetFormatPr defaultRowHeight="15" x14ac:dyDescent="0.25"/>
  <sheetData>
    <row r="6" spans="1:9" ht="99.75" customHeight="1" x14ac:dyDescent="0.25"/>
    <row r="8" spans="1:9" ht="33.75" customHeight="1" x14ac:dyDescent="0.25">
      <c r="A8" s="100" t="s">
        <v>121</v>
      </c>
      <c r="B8" s="98"/>
      <c r="C8" s="98"/>
      <c r="D8" s="98"/>
      <c r="E8" s="98"/>
      <c r="F8" s="98"/>
      <c r="G8" s="98"/>
      <c r="H8" s="98"/>
      <c r="I8" s="98"/>
    </row>
    <row r="9" spans="1:9" ht="26.25" customHeight="1" x14ac:dyDescent="0.25">
      <c r="A9" s="100" t="s">
        <v>120</v>
      </c>
      <c r="B9" s="98"/>
      <c r="C9" s="98"/>
      <c r="D9" s="98"/>
      <c r="E9" s="98"/>
      <c r="F9" s="98"/>
      <c r="G9" s="98"/>
      <c r="H9" s="98"/>
      <c r="I9" s="98"/>
    </row>
    <row r="10" spans="1:9" ht="48" customHeight="1" x14ac:dyDescent="0.25">
      <c r="A10" s="99" t="s">
        <v>112</v>
      </c>
      <c r="B10" s="98"/>
      <c r="C10" s="98"/>
      <c r="D10" s="98"/>
      <c r="E10" s="98"/>
      <c r="F10" s="98"/>
      <c r="G10" s="98"/>
      <c r="H10" s="98"/>
      <c r="I10" s="98"/>
    </row>
    <row r="11" spans="1:9" ht="19.5" customHeight="1" x14ac:dyDescent="0.25"/>
    <row r="12" spans="1:9" ht="41.25" customHeight="1" x14ac:dyDescent="0.3">
      <c r="A12" s="96" t="s">
        <v>105</v>
      </c>
      <c r="B12" s="96"/>
      <c r="C12" s="96"/>
      <c r="D12" s="96"/>
      <c r="E12" s="96"/>
      <c r="F12" s="96"/>
      <c r="G12" s="96"/>
      <c r="H12" s="96"/>
      <c r="I12" s="96"/>
    </row>
  </sheetData>
  <mergeCells count="4">
    <mergeCell ref="A8:I8"/>
    <mergeCell ref="A10:I10"/>
    <mergeCell ref="A12:I12"/>
    <mergeCell ref="A9:I9"/>
  </mergeCells>
  <pageMargins left="0.88541666666666663"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I10" sqref="I10"/>
    </sheetView>
  </sheetViews>
  <sheetFormatPr defaultRowHeight="14.25" x14ac:dyDescent="0.2"/>
  <cols>
    <col min="1" max="1" width="3.140625" style="2" customWidth="1"/>
    <col min="2" max="2" width="49" style="2" bestFit="1" customWidth="1"/>
    <col min="3" max="3" width="17.140625" style="3" bestFit="1" customWidth="1"/>
    <col min="4" max="4" width="15.140625" style="3" customWidth="1"/>
    <col min="5" max="5" width="3.7109375" style="2" customWidth="1"/>
    <col min="6" max="16384" width="9.140625" style="2"/>
  </cols>
  <sheetData>
    <row r="1" spans="1:10" x14ac:dyDescent="0.2">
      <c r="A1" s="11"/>
      <c r="B1" s="11"/>
      <c r="C1" s="20"/>
      <c r="D1" s="20"/>
      <c r="E1" s="11"/>
    </row>
    <row r="2" spans="1:10" ht="15" x14ac:dyDescent="0.25">
      <c r="A2" s="11"/>
      <c r="B2" s="97" t="s">
        <v>123</v>
      </c>
      <c r="C2" s="97"/>
      <c r="D2" s="97"/>
      <c r="E2" s="11"/>
    </row>
    <row r="3" spans="1:10" ht="15" x14ac:dyDescent="0.25">
      <c r="A3" s="11"/>
      <c r="B3" s="97" t="s">
        <v>15</v>
      </c>
      <c r="C3" s="97"/>
      <c r="D3" s="97"/>
      <c r="E3" s="11"/>
    </row>
    <row r="4" spans="1:10" x14ac:dyDescent="0.2">
      <c r="A4" s="11"/>
      <c r="B4" s="11"/>
      <c r="C4" s="20"/>
      <c r="D4" s="20" t="s">
        <v>105</v>
      </c>
      <c r="E4" s="11"/>
    </row>
    <row r="5" spans="1:10" x14ac:dyDescent="0.2">
      <c r="A5" s="11"/>
      <c r="B5" s="11"/>
      <c r="C5" s="20"/>
      <c r="D5" s="21" t="s">
        <v>16</v>
      </c>
      <c r="E5" s="11"/>
    </row>
    <row r="6" spans="1:10" x14ac:dyDescent="0.2">
      <c r="A6" s="11"/>
      <c r="B6" s="11"/>
      <c r="C6" s="20"/>
      <c r="D6" s="21"/>
      <c r="E6" s="11"/>
    </row>
    <row r="7" spans="1:10" x14ac:dyDescent="0.2">
      <c r="A7" s="11"/>
      <c r="B7" s="4"/>
      <c r="C7" s="29" t="s">
        <v>107</v>
      </c>
      <c r="D7" s="29" t="s">
        <v>17</v>
      </c>
      <c r="E7" s="11"/>
    </row>
    <row r="8" spans="1:10" ht="15" x14ac:dyDescent="0.25">
      <c r="A8" s="11"/>
      <c r="B8" s="22" t="s">
        <v>18</v>
      </c>
      <c r="C8" s="20"/>
      <c r="D8" s="20"/>
      <c r="E8" s="11"/>
    </row>
    <row r="9" spans="1:10" x14ac:dyDescent="0.2">
      <c r="A9" s="11"/>
      <c r="B9" s="23" t="s">
        <v>19</v>
      </c>
      <c r="C9" s="20"/>
      <c r="D9" s="20"/>
      <c r="E9" s="11"/>
    </row>
    <row r="10" spans="1:10" x14ac:dyDescent="0.2">
      <c r="A10" s="11"/>
      <c r="B10" s="11" t="s">
        <v>20</v>
      </c>
      <c r="C10" s="24">
        <v>7183762</v>
      </c>
      <c r="D10" s="24">
        <v>2614270</v>
      </c>
      <c r="E10" s="11"/>
    </row>
    <row r="11" spans="1:10" x14ac:dyDescent="0.2">
      <c r="A11" s="11"/>
      <c r="B11" s="11" t="s">
        <v>21</v>
      </c>
      <c r="C11" s="24">
        <v>11644199</v>
      </c>
      <c r="D11" s="62">
        <v>19721388</v>
      </c>
      <c r="E11" s="11"/>
    </row>
    <row r="12" spans="1:10" x14ac:dyDescent="0.2">
      <c r="A12" s="11"/>
      <c r="B12" s="11" t="s">
        <v>22</v>
      </c>
      <c r="C12" s="24">
        <v>2811450</v>
      </c>
      <c r="D12" s="62">
        <v>2457705</v>
      </c>
      <c r="E12" s="11"/>
    </row>
    <row r="13" spans="1:10" x14ac:dyDescent="0.2">
      <c r="A13" s="11"/>
      <c r="B13" s="11" t="s">
        <v>23</v>
      </c>
      <c r="C13" s="5">
        <v>101271760</v>
      </c>
      <c r="D13" s="63">
        <v>58737861</v>
      </c>
      <c r="E13" s="11"/>
    </row>
    <row r="14" spans="1:10" ht="15" x14ac:dyDescent="0.25">
      <c r="A14" s="11"/>
      <c r="B14" s="11"/>
      <c r="C14" s="25">
        <f>SUM(C10:C13)</f>
        <v>122911171</v>
      </c>
      <c r="D14" s="64">
        <f>SUM(D10:D13)</f>
        <v>83531224</v>
      </c>
      <c r="E14" s="11"/>
      <c r="J14" s="2" t="s">
        <v>60</v>
      </c>
    </row>
    <row r="15" spans="1:10" x14ac:dyDescent="0.2">
      <c r="A15" s="11"/>
      <c r="B15" s="23" t="s">
        <v>24</v>
      </c>
      <c r="C15" s="20"/>
      <c r="D15" s="65"/>
      <c r="E15" s="11"/>
    </row>
    <row r="16" spans="1:10" x14ac:dyDescent="0.2">
      <c r="A16" s="11"/>
      <c r="B16" s="11" t="s">
        <v>25</v>
      </c>
      <c r="C16" s="24">
        <v>57274775</v>
      </c>
      <c r="D16" s="62">
        <v>52035760</v>
      </c>
      <c r="E16" s="11"/>
    </row>
    <row r="17" spans="1:5" x14ac:dyDescent="0.2">
      <c r="A17" s="11"/>
      <c r="B17" s="11" t="s">
        <v>26</v>
      </c>
      <c r="C17" s="43">
        <v>83931</v>
      </c>
      <c r="D17" s="65" t="s">
        <v>27</v>
      </c>
      <c r="E17" s="11"/>
    </row>
    <row r="18" spans="1:5" x14ac:dyDescent="0.2">
      <c r="A18" s="11"/>
      <c r="B18" s="11" t="s">
        <v>28</v>
      </c>
      <c r="C18" s="5">
        <v>459043</v>
      </c>
      <c r="D18" s="63">
        <v>305822</v>
      </c>
      <c r="E18" s="11"/>
    </row>
    <row r="19" spans="1:5" ht="15" x14ac:dyDescent="0.25">
      <c r="A19" s="11"/>
      <c r="B19" s="11"/>
      <c r="C19" s="6">
        <f>SUM(C16:C18)</f>
        <v>57817749</v>
      </c>
      <c r="D19" s="6">
        <f>SUM(D16:D18)</f>
        <v>52341582</v>
      </c>
      <c r="E19" s="11"/>
    </row>
    <row r="20" spans="1:5" ht="15.75" thickBot="1" x14ac:dyDescent="0.3">
      <c r="A20" s="11"/>
      <c r="B20" s="22" t="s">
        <v>29</v>
      </c>
      <c r="C20" s="7">
        <f>+C14+C19</f>
        <v>180728920</v>
      </c>
      <c r="D20" s="7">
        <f>+D14+D19</f>
        <v>135872806</v>
      </c>
      <c r="E20" s="11"/>
    </row>
    <row r="21" spans="1:5" ht="9.75" customHeight="1" thickTop="1" x14ac:dyDescent="0.2">
      <c r="A21" s="11"/>
      <c r="B21" s="11"/>
      <c r="C21" s="24"/>
      <c r="D21" s="24"/>
      <c r="E21" s="11"/>
    </row>
    <row r="22" spans="1:5" ht="15" x14ac:dyDescent="0.25">
      <c r="A22" s="11"/>
      <c r="B22" s="22" t="s">
        <v>30</v>
      </c>
      <c r="C22" s="20"/>
      <c r="D22" s="20"/>
      <c r="E22" s="11"/>
    </row>
    <row r="23" spans="1:5" x14ac:dyDescent="0.2">
      <c r="A23" s="11"/>
      <c r="B23" s="23" t="s">
        <v>31</v>
      </c>
      <c r="C23" s="20"/>
      <c r="D23" s="20"/>
      <c r="E23" s="11"/>
    </row>
    <row r="24" spans="1:5" x14ac:dyDescent="0.2">
      <c r="A24" s="11"/>
      <c r="B24" s="11" t="s">
        <v>32</v>
      </c>
      <c r="C24" s="24">
        <v>6372509</v>
      </c>
      <c r="D24" s="24">
        <v>4298237</v>
      </c>
      <c r="E24" s="11"/>
    </row>
    <row r="25" spans="1:5" x14ac:dyDescent="0.2">
      <c r="A25" s="11"/>
      <c r="B25" s="11" t="s">
        <v>33</v>
      </c>
      <c r="C25" s="24">
        <v>1971410</v>
      </c>
      <c r="D25" s="24">
        <v>2196930</v>
      </c>
      <c r="E25" s="11"/>
    </row>
    <row r="26" spans="1:5" x14ac:dyDescent="0.2">
      <c r="A26" s="11"/>
      <c r="B26" s="11" t="s">
        <v>34</v>
      </c>
      <c r="C26" s="24">
        <v>40469033</v>
      </c>
      <c r="D26" s="24">
        <v>31678103</v>
      </c>
      <c r="E26" s="11"/>
    </row>
    <row r="27" spans="1:5" ht="15" x14ac:dyDescent="0.25">
      <c r="A27" s="11"/>
      <c r="B27" s="11"/>
      <c r="C27" s="8">
        <f>SUM(C24:C26)</f>
        <v>48812952</v>
      </c>
      <c r="D27" s="8">
        <f>SUM(D24:D26)</f>
        <v>38173270</v>
      </c>
      <c r="E27" s="11"/>
    </row>
    <row r="28" spans="1:5" x14ac:dyDescent="0.2">
      <c r="A28" s="11"/>
      <c r="B28" s="23" t="s">
        <v>35</v>
      </c>
      <c r="C28" s="20"/>
      <c r="D28" s="20"/>
      <c r="E28" s="11"/>
    </row>
    <row r="29" spans="1:5" x14ac:dyDescent="0.2">
      <c r="A29" s="11"/>
      <c r="B29" s="11" t="s">
        <v>36</v>
      </c>
      <c r="C29" s="42">
        <v>0</v>
      </c>
      <c r="D29" s="24">
        <v>63993</v>
      </c>
      <c r="E29" s="11"/>
    </row>
    <row r="30" spans="1:5" x14ac:dyDescent="0.2">
      <c r="A30" s="11"/>
      <c r="B30" s="11" t="s">
        <v>37</v>
      </c>
      <c r="C30" s="24">
        <v>30202780</v>
      </c>
      <c r="D30" s="24">
        <v>11836840</v>
      </c>
      <c r="E30" s="11"/>
    </row>
    <row r="31" spans="1:5" ht="15" x14ac:dyDescent="0.25">
      <c r="A31" s="11"/>
      <c r="B31" s="11"/>
      <c r="C31" s="8">
        <f>SUM(C29:C30)</f>
        <v>30202780</v>
      </c>
      <c r="D31" s="8">
        <f>SUM(D29:D30)</f>
        <v>11900833</v>
      </c>
      <c r="E31" s="11"/>
    </row>
    <row r="32" spans="1:5" ht="21" customHeight="1" x14ac:dyDescent="0.25">
      <c r="A32" s="11"/>
      <c r="B32" s="22" t="s">
        <v>38</v>
      </c>
      <c r="C32" s="8">
        <f>+C31+C27</f>
        <v>79015732</v>
      </c>
      <c r="D32" s="8">
        <f>+D31+D27</f>
        <v>50074103</v>
      </c>
      <c r="E32" s="11"/>
    </row>
    <row r="33" spans="1:5" x14ac:dyDescent="0.2">
      <c r="A33" s="11"/>
      <c r="B33" s="23" t="s">
        <v>39</v>
      </c>
      <c r="C33" s="20"/>
      <c r="D33" s="20"/>
      <c r="E33" s="11"/>
    </row>
    <row r="34" spans="1:5" x14ac:dyDescent="0.2">
      <c r="A34" s="11"/>
      <c r="B34" s="11" t="s">
        <v>40</v>
      </c>
      <c r="C34" s="24">
        <v>780113</v>
      </c>
      <c r="D34" s="24">
        <v>780113</v>
      </c>
      <c r="E34" s="11"/>
    </row>
    <row r="35" spans="1:5" x14ac:dyDescent="0.2">
      <c r="A35" s="11"/>
      <c r="B35" s="11" t="s">
        <v>41</v>
      </c>
      <c r="C35" s="24">
        <v>15647697</v>
      </c>
      <c r="D35" s="24">
        <v>15647697</v>
      </c>
      <c r="E35" s="11"/>
    </row>
    <row r="36" spans="1:5" x14ac:dyDescent="0.2">
      <c r="A36" s="11"/>
      <c r="B36" s="11" t="s">
        <v>108</v>
      </c>
      <c r="C36" s="44">
        <v>-28274</v>
      </c>
      <c r="D36" s="42">
        <v>0</v>
      </c>
      <c r="E36" s="11"/>
    </row>
    <row r="37" spans="1:5" x14ac:dyDescent="0.2">
      <c r="A37" s="11"/>
      <c r="B37" s="11" t="s">
        <v>42</v>
      </c>
      <c r="C37" s="24">
        <v>85313652</v>
      </c>
      <c r="D37" s="24">
        <v>69370893</v>
      </c>
      <c r="E37" s="11"/>
    </row>
    <row r="38" spans="1:5" ht="15" x14ac:dyDescent="0.25">
      <c r="A38" s="11"/>
      <c r="B38" s="11"/>
      <c r="C38" s="8">
        <f>SUM(C34:C37)</f>
        <v>101713188</v>
      </c>
      <c r="D38" s="8">
        <f>SUM(D34:D37)</f>
        <v>85798703</v>
      </c>
      <c r="E38" s="11"/>
    </row>
    <row r="39" spans="1:5" ht="15.75" thickBot="1" x14ac:dyDescent="0.3">
      <c r="A39" s="11"/>
      <c r="B39" s="22" t="s">
        <v>43</v>
      </c>
      <c r="C39" s="7">
        <f>+C38+C32</f>
        <v>180728920</v>
      </c>
      <c r="D39" s="7">
        <f>+D38+D32</f>
        <v>135872806</v>
      </c>
      <c r="E39" s="11"/>
    </row>
    <row r="40" spans="1:5" ht="15" thickTop="1" x14ac:dyDescent="0.2"/>
    <row r="48" spans="1:5" x14ac:dyDescent="0.2">
      <c r="C48" s="2"/>
      <c r="D48" s="2"/>
    </row>
    <row r="49" spans="3:4" x14ac:dyDescent="0.2">
      <c r="C49" s="2"/>
      <c r="D49" s="2"/>
    </row>
    <row r="50" spans="3:4" x14ac:dyDescent="0.2">
      <c r="C50" s="2"/>
      <c r="D50" s="2"/>
    </row>
    <row r="51" spans="3:4" x14ac:dyDescent="0.2">
      <c r="C51" s="2"/>
      <c r="D51" s="2"/>
    </row>
    <row r="52" spans="3:4" x14ac:dyDescent="0.2">
      <c r="C52" s="2"/>
      <c r="D52" s="2"/>
    </row>
    <row r="53" spans="3:4" x14ac:dyDescent="0.2">
      <c r="C53" s="2"/>
      <c r="D53" s="2"/>
    </row>
    <row r="54" spans="3:4" x14ac:dyDescent="0.2">
      <c r="C54" s="2"/>
      <c r="D54" s="2"/>
    </row>
    <row r="55" spans="3:4" x14ac:dyDescent="0.2">
      <c r="C55" s="2"/>
      <c r="D55" s="2"/>
    </row>
    <row r="56" spans="3:4" x14ac:dyDescent="0.2">
      <c r="C56" s="2"/>
      <c r="D56" s="2"/>
    </row>
    <row r="57" spans="3:4" x14ac:dyDescent="0.2">
      <c r="C57" s="2"/>
      <c r="D57" s="2"/>
    </row>
    <row r="58" spans="3:4" x14ac:dyDescent="0.2">
      <c r="C58" s="2"/>
      <c r="D58" s="2"/>
    </row>
    <row r="59" spans="3:4" x14ac:dyDescent="0.2">
      <c r="C59" s="2"/>
      <c r="D59" s="2"/>
    </row>
    <row r="60" spans="3:4" x14ac:dyDescent="0.2">
      <c r="C60" s="2"/>
      <c r="D60" s="2"/>
    </row>
    <row r="61" spans="3:4" x14ac:dyDescent="0.2">
      <c r="C61" s="2"/>
      <c r="D61" s="2"/>
    </row>
    <row r="62" spans="3:4" x14ac:dyDescent="0.2">
      <c r="C62" s="2"/>
      <c r="D62" s="2"/>
    </row>
  </sheetData>
  <mergeCells count="2">
    <mergeCell ref="B2:D2"/>
    <mergeCell ref="B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workbookViewId="0">
      <selection activeCell="G23" sqref="G23"/>
    </sheetView>
  </sheetViews>
  <sheetFormatPr defaultRowHeight="14.25" x14ac:dyDescent="0.2"/>
  <cols>
    <col min="1" max="1" width="3.140625" style="2" customWidth="1"/>
    <col min="2" max="2" width="53.42578125" style="2" customWidth="1"/>
    <col min="3" max="3" width="17.140625" style="3" bestFit="1" customWidth="1"/>
    <col min="4" max="4" width="15.140625" style="3" customWidth="1"/>
    <col min="5" max="5" width="3.7109375" style="2" customWidth="1"/>
    <col min="6" max="16384" width="9.140625" style="2"/>
  </cols>
  <sheetData>
    <row r="1" spans="1:5" x14ac:dyDescent="0.2">
      <c r="A1" s="11"/>
      <c r="B1" s="11"/>
      <c r="C1" s="20"/>
      <c r="D1" s="20"/>
      <c r="E1" s="11"/>
    </row>
    <row r="2" spans="1:5" ht="15" x14ac:dyDescent="0.25">
      <c r="A2" s="11"/>
      <c r="B2" s="97" t="s">
        <v>122</v>
      </c>
      <c r="C2" s="97"/>
      <c r="D2" s="97"/>
      <c r="E2" s="11"/>
    </row>
    <row r="3" spans="1:5" ht="15" x14ac:dyDescent="0.25">
      <c r="A3" s="11"/>
      <c r="B3" s="97" t="s">
        <v>44</v>
      </c>
      <c r="C3" s="97"/>
      <c r="D3" s="97"/>
      <c r="E3" s="11"/>
    </row>
    <row r="4" spans="1:5" x14ac:dyDescent="0.2">
      <c r="A4" s="11"/>
      <c r="B4" s="11"/>
      <c r="C4" s="20"/>
      <c r="D4" s="20" t="s">
        <v>105</v>
      </c>
      <c r="E4" s="11"/>
    </row>
    <row r="5" spans="1:5" x14ac:dyDescent="0.2">
      <c r="A5" s="11"/>
      <c r="B5" s="11"/>
      <c r="C5" s="20"/>
      <c r="D5" s="21" t="s">
        <v>16</v>
      </c>
      <c r="E5" s="11"/>
    </row>
    <row r="6" spans="1:5" x14ac:dyDescent="0.2">
      <c r="A6" s="11"/>
      <c r="B6" s="11"/>
      <c r="C6" s="20"/>
      <c r="D6" s="20"/>
      <c r="E6" s="11"/>
    </row>
    <row r="7" spans="1:5" x14ac:dyDescent="0.2">
      <c r="A7" s="11"/>
      <c r="B7" s="4"/>
      <c r="C7" s="29" t="s">
        <v>107</v>
      </c>
      <c r="D7" s="29" t="s">
        <v>17</v>
      </c>
      <c r="E7" s="11"/>
    </row>
    <row r="8" spans="1:5" ht="15" x14ac:dyDescent="0.25">
      <c r="A8" s="11"/>
      <c r="B8" s="22" t="s">
        <v>45</v>
      </c>
      <c r="C8" s="24">
        <v>124425107</v>
      </c>
      <c r="D8" s="24">
        <v>88673668</v>
      </c>
      <c r="E8" s="11"/>
    </row>
    <row r="9" spans="1:5" x14ac:dyDescent="0.2">
      <c r="A9" s="11"/>
      <c r="B9" s="11" t="s">
        <v>46</v>
      </c>
      <c r="C9" s="9">
        <v>-73880650</v>
      </c>
      <c r="D9" s="9">
        <v>-52454588</v>
      </c>
      <c r="E9" s="11"/>
    </row>
    <row r="10" spans="1:5" ht="23.25" customHeight="1" x14ac:dyDescent="0.25">
      <c r="A10" s="11"/>
      <c r="B10" s="22" t="s">
        <v>47</v>
      </c>
      <c r="C10" s="25">
        <f>+C8+C9</f>
        <v>50544457</v>
      </c>
      <c r="D10" s="25">
        <f>+D8+D9</f>
        <v>36219080</v>
      </c>
      <c r="E10" s="11"/>
    </row>
    <row r="11" spans="1:5" x14ac:dyDescent="0.2">
      <c r="A11" s="11"/>
      <c r="B11" s="11" t="s">
        <v>48</v>
      </c>
      <c r="C11" s="24">
        <v>848816</v>
      </c>
      <c r="D11" s="24">
        <v>1914467</v>
      </c>
      <c r="E11" s="11"/>
    </row>
    <row r="12" spans="1:5" x14ac:dyDescent="0.2">
      <c r="A12" s="11"/>
      <c r="B12" s="11" t="s">
        <v>49</v>
      </c>
      <c r="C12" s="44">
        <v>-571863</v>
      </c>
      <c r="D12" s="24">
        <v>2034960</v>
      </c>
      <c r="E12" s="11"/>
    </row>
    <row r="13" spans="1:5" x14ac:dyDescent="0.2">
      <c r="A13" s="11"/>
      <c r="B13" s="11" t="s">
        <v>50</v>
      </c>
      <c r="C13" s="26">
        <v>-6496773</v>
      </c>
      <c r="D13" s="26">
        <v>-4171500</v>
      </c>
      <c r="E13" s="11"/>
    </row>
    <row r="14" spans="1:5" x14ac:dyDescent="0.2">
      <c r="A14" s="11"/>
      <c r="B14" s="11" t="s">
        <v>51</v>
      </c>
      <c r="C14" s="26">
        <v>-12121296</v>
      </c>
      <c r="D14" s="26">
        <v>-8169197</v>
      </c>
      <c r="E14" s="11"/>
    </row>
    <row r="15" spans="1:5" x14ac:dyDescent="0.2">
      <c r="A15" s="11"/>
      <c r="B15" s="11" t="s">
        <v>52</v>
      </c>
      <c r="C15" s="26">
        <v>-8761080</v>
      </c>
      <c r="D15" s="26">
        <v>-6692310</v>
      </c>
      <c r="E15" s="11"/>
    </row>
    <row r="16" spans="1:5" ht="26.25" customHeight="1" x14ac:dyDescent="0.25">
      <c r="A16" s="11"/>
      <c r="B16" s="22" t="s">
        <v>53</v>
      </c>
      <c r="C16" s="8">
        <f>SUM(C10:C15)</f>
        <v>23442261</v>
      </c>
      <c r="D16" s="8">
        <f>SUM(D10:D15)</f>
        <v>21135500</v>
      </c>
      <c r="E16" s="11"/>
    </row>
    <row r="17" spans="1:5" ht="23.25" customHeight="1" x14ac:dyDescent="0.2">
      <c r="A17" s="11"/>
      <c r="B17" s="11" t="s">
        <v>54</v>
      </c>
      <c r="C17" s="26">
        <v>-5939277</v>
      </c>
      <c r="D17" s="26">
        <v>-4996596</v>
      </c>
      <c r="E17" s="11"/>
    </row>
    <row r="18" spans="1:5" ht="24.75" customHeight="1" x14ac:dyDescent="0.25">
      <c r="A18" s="11"/>
      <c r="B18" s="22" t="s">
        <v>55</v>
      </c>
      <c r="C18" s="8">
        <f>SUM(C16:C17)</f>
        <v>17502984</v>
      </c>
      <c r="D18" s="8">
        <f>SUM(D16:D17)</f>
        <v>16138904</v>
      </c>
      <c r="E18" s="11"/>
    </row>
    <row r="19" spans="1:5" ht="30" x14ac:dyDescent="0.25">
      <c r="A19" s="11"/>
      <c r="B19" s="27" t="s">
        <v>56</v>
      </c>
      <c r="C19" s="20"/>
      <c r="D19" s="20"/>
      <c r="E19" s="11"/>
    </row>
    <row r="20" spans="1:5" x14ac:dyDescent="0.2">
      <c r="A20" s="11"/>
      <c r="B20" s="11" t="s">
        <v>109</v>
      </c>
      <c r="C20" s="42">
        <v>0</v>
      </c>
      <c r="D20" s="24">
        <v>2276718</v>
      </c>
      <c r="E20" s="11"/>
    </row>
    <row r="21" spans="1:5" ht="29.25" customHeight="1" x14ac:dyDescent="0.25">
      <c r="A21" s="11"/>
      <c r="B21" s="27" t="s">
        <v>114</v>
      </c>
      <c r="C21" s="42"/>
      <c r="D21" s="24"/>
      <c r="E21" s="11"/>
    </row>
    <row r="22" spans="1:5" ht="28.5" x14ac:dyDescent="0.2">
      <c r="A22" s="11"/>
      <c r="B22" s="45" t="s">
        <v>113</v>
      </c>
      <c r="C22" s="46">
        <v>-28274</v>
      </c>
      <c r="D22" s="42">
        <v>0</v>
      </c>
      <c r="E22" s="11"/>
    </row>
    <row r="23" spans="1:5" ht="15" x14ac:dyDescent="0.25">
      <c r="A23" s="11"/>
      <c r="B23" s="22" t="s">
        <v>118</v>
      </c>
      <c r="C23" s="66">
        <f>+C19+C20+C21+C22</f>
        <v>-28274</v>
      </c>
      <c r="D23" s="6">
        <f>+D19+D20+D21+D22</f>
        <v>2276718</v>
      </c>
      <c r="E23" s="11"/>
    </row>
    <row r="24" spans="1:5" ht="24.75" customHeight="1" thickBot="1" x14ac:dyDescent="0.3">
      <c r="A24" s="11"/>
      <c r="B24" s="22" t="s">
        <v>119</v>
      </c>
      <c r="C24" s="7">
        <f>+C18+C23</f>
        <v>17474710</v>
      </c>
      <c r="D24" s="7">
        <f>+D18+D23</f>
        <v>18415622</v>
      </c>
      <c r="E24" s="11"/>
    </row>
    <row r="25" spans="1:5" ht="16.5" thickTop="1" thickBot="1" x14ac:dyDescent="0.3">
      <c r="A25" s="11"/>
      <c r="B25" s="22" t="s">
        <v>57</v>
      </c>
      <c r="C25" s="47">
        <f>+C18/7801125</f>
        <v>2.2436487045137721</v>
      </c>
      <c r="D25" s="47">
        <f>+D18/7801125</f>
        <v>2.06879187296704</v>
      </c>
      <c r="E25" s="11"/>
    </row>
    <row r="26" spans="1:5" ht="15" thickTop="1" x14ac:dyDescent="0.2">
      <c r="A26" s="11"/>
      <c r="B26" s="11"/>
      <c r="C26" s="20"/>
      <c r="D26" s="20"/>
      <c r="E26" s="11"/>
    </row>
  </sheetData>
  <mergeCells count="2">
    <mergeCell ref="B2:D2"/>
    <mergeCell ref="B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
  <sheetViews>
    <sheetView zoomScale="70" zoomScaleNormal="70" workbookViewId="0">
      <selection activeCell="G23" sqref="G23"/>
    </sheetView>
  </sheetViews>
  <sheetFormatPr defaultRowHeight="14.25" x14ac:dyDescent="0.2"/>
  <cols>
    <col min="1" max="1" width="3.140625" style="2" customWidth="1"/>
    <col min="2" max="2" width="49" style="2" bestFit="1" customWidth="1"/>
    <col min="3" max="3" width="17.140625" style="3" customWidth="1"/>
    <col min="4" max="5" width="18.42578125" style="3" customWidth="1"/>
    <col min="6" max="6" width="17" style="2" customWidth="1"/>
    <col min="7" max="7" width="17.5703125" style="2" customWidth="1"/>
    <col min="8" max="16384" width="9.140625" style="2"/>
  </cols>
  <sheetData>
    <row r="2" spans="1:7" ht="15" customHeight="1" x14ac:dyDescent="0.25">
      <c r="A2" s="11"/>
      <c r="B2" s="97" t="s">
        <v>122</v>
      </c>
      <c r="C2" s="97"/>
      <c r="D2" s="97"/>
      <c r="E2" s="97"/>
      <c r="F2" s="97"/>
      <c r="G2" s="97"/>
    </row>
    <row r="3" spans="1:7" ht="15" customHeight="1" x14ac:dyDescent="0.25">
      <c r="A3" s="11"/>
      <c r="B3" s="97" t="s">
        <v>61</v>
      </c>
      <c r="C3" s="97"/>
      <c r="D3" s="97"/>
      <c r="E3" s="97"/>
      <c r="F3" s="97"/>
      <c r="G3" s="97"/>
    </row>
    <row r="4" spans="1:7" x14ac:dyDescent="0.2">
      <c r="A4" s="11"/>
      <c r="B4" s="11"/>
      <c r="C4" s="20"/>
      <c r="D4" s="2"/>
      <c r="E4" s="2"/>
      <c r="F4" s="11"/>
      <c r="G4" s="20" t="s">
        <v>105</v>
      </c>
    </row>
    <row r="5" spans="1:7" x14ac:dyDescent="0.2">
      <c r="A5" s="11"/>
      <c r="B5" s="11"/>
      <c r="C5" s="20"/>
      <c r="D5" s="2"/>
      <c r="E5" s="2"/>
      <c r="F5" s="11"/>
      <c r="G5" s="21" t="s">
        <v>16</v>
      </c>
    </row>
    <row r="6" spans="1:7" x14ac:dyDescent="0.2">
      <c r="A6" s="11"/>
      <c r="B6" s="11"/>
      <c r="C6" s="20"/>
      <c r="D6" s="20"/>
      <c r="E6" s="20"/>
      <c r="F6" s="11"/>
    </row>
    <row r="7" spans="1:7" ht="60" x14ac:dyDescent="0.2">
      <c r="A7" s="11"/>
      <c r="B7" s="4"/>
      <c r="C7" s="59" t="s">
        <v>62</v>
      </c>
      <c r="D7" s="59" t="s">
        <v>63</v>
      </c>
      <c r="E7" s="59" t="s">
        <v>115</v>
      </c>
      <c r="F7" s="60" t="s">
        <v>64</v>
      </c>
      <c r="G7" s="61" t="s">
        <v>65</v>
      </c>
    </row>
    <row r="8" spans="1:7" ht="27.75" customHeight="1" x14ac:dyDescent="0.25">
      <c r="A8" s="11"/>
      <c r="B8" s="33" t="s">
        <v>69</v>
      </c>
      <c r="C8" s="35">
        <v>780113</v>
      </c>
      <c r="D8" s="35">
        <v>13370979</v>
      </c>
      <c r="E8" s="42">
        <v>0</v>
      </c>
      <c r="F8" s="35">
        <v>54324146</v>
      </c>
      <c r="G8" s="35">
        <f t="shared" ref="G8:G12" si="0">SUM(C8:F8)</f>
        <v>68475238</v>
      </c>
    </row>
    <row r="9" spans="1:7" ht="15" x14ac:dyDescent="0.25">
      <c r="A9" s="11"/>
      <c r="B9" s="2" t="s">
        <v>55</v>
      </c>
      <c r="C9" s="42">
        <v>0</v>
      </c>
      <c r="D9" s="42">
        <v>0</v>
      </c>
      <c r="E9" s="42">
        <v>0</v>
      </c>
      <c r="F9" s="32">
        <v>16138904</v>
      </c>
      <c r="G9" s="35">
        <f t="shared" si="0"/>
        <v>16138904</v>
      </c>
    </row>
    <row r="10" spans="1:7" ht="15" x14ac:dyDescent="0.25">
      <c r="A10" s="11"/>
      <c r="B10" s="2" t="s">
        <v>66</v>
      </c>
      <c r="C10" s="51">
        <v>0</v>
      </c>
      <c r="D10" s="5">
        <v>2276718</v>
      </c>
      <c r="E10" s="51">
        <v>0</v>
      </c>
      <c r="F10" s="51">
        <v>0</v>
      </c>
      <c r="G10" s="34">
        <f t="shared" si="0"/>
        <v>2276718</v>
      </c>
    </row>
    <row r="11" spans="1:7" ht="15" x14ac:dyDescent="0.25">
      <c r="A11" s="11"/>
      <c r="B11" s="2" t="s">
        <v>67</v>
      </c>
      <c r="C11" s="42">
        <v>0</v>
      </c>
      <c r="D11" s="32">
        <v>2276718</v>
      </c>
      <c r="E11" s="42">
        <v>0</v>
      </c>
      <c r="F11" s="32">
        <v>16138904</v>
      </c>
      <c r="G11" s="35">
        <f t="shared" si="0"/>
        <v>18415622</v>
      </c>
    </row>
    <row r="12" spans="1:7" ht="15" x14ac:dyDescent="0.25">
      <c r="A12" s="11"/>
      <c r="B12" s="2" t="s">
        <v>68</v>
      </c>
      <c r="C12" s="42">
        <v>0</v>
      </c>
      <c r="D12" s="42">
        <v>0</v>
      </c>
      <c r="E12" s="42">
        <v>0</v>
      </c>
      <c r="F12" s="26">
        <v>-1092157</v>
      </c>
      <c r="G12" s="36">
        <f t="shared" si="0"/>
        <v>-1092157</v>
      </c>
    </row>
    <row r="13" spans="1:7" ht="15" x14ac:dyDescent="0.25">
      <c r="A13" s="11"/>
      <c r="B13" s="33" t="s">
        <v>70</v>
      </c>
      <c r="C13" s="8">
        <v>780113</v>
      </c>
      <c r="D13" s="8">
        <v>15647697</v>
      </c>
      <c r="E13" s="52">
        <v>0</v>
      </c>
      <c r="F13" s="8">
        <v>69370893</v>
      </c>
      <c r="G13" s="8">
        <v>85798703</v>
      </c>
    </row>
    <row r="14" spans="1:7" ht="27.75" customHeight="1" x14ac:dyDescent="0.25">
      <c r="A14" s="11"/>
      <c r="B14" s="2" t="s">
        <v>55</v>
      </c>
      <c r="C14" s="42">
        <v>0</v>
      </c>
      <c r="D14" s="42">
        <v>0</v>
      </c>
      <c r="E14" s="42">
        <v>0</v>
      </c>
      <c r="F14" s="32">
        <v>17502984</v>
      </c>
      <c r="G14" s="35">
        <f>SUM(C14:F14)</f>
        <v>17502984</v>
      </c>
    </row>
    <row r="15" spans="1:7" ht="15" x14ac:dyDescent="0.25">
      <c r="A15" s="11"/>
      <c r="B15" s="2" t="s">
        <v>66</v>
      </c>
      <c r="C15" s="51">
        <v>0</v>
      </c>
      <c r="D15" s="51">
        <v>0</v>
      </c>
      <c r="E15" s="48">
        <v>-28274</v>
      </c>
      <c r="F15" s="51">
        <v>0</v>
      </c>
      <c r="G15" s="49">
        <f>SUM(C15:F15)</f>
        <v>-28274</v>
      </c>
    </row>
    <row r="16" spans="1:7" ht="15" x14ac:dyDescent="0.25">
      <c r="A16" s="11"/>
      <c r="B16" s="2" t="s">
        <v>67</v>
      </c>
      <c r="C16" s="42">
        <v>0</v>
      </c>
      <c r="D16" s="42">
        <v>0</v>
      </c>
      <c r="E16" s="50">
        <f>+E14+E15</f>
        <v>-28274</v>
      </c>
      <c r="F16" s="35">
        <f>+F14+F15</f>
        <v>17502984</v>
      </c>
      <c r="G16" s="35">
        <f>SUM(C16:F16)</f>
        <v>17474710</v>
      </c>
    </row>
    <row r="17" spans="1:7" ht="15" x14ac:dyDescent="0.25">
      <c r="A17" s="11"/>
      <c r="B17" s="2" t="s">
        <v>68</v>
      </c>
      <c r="C17" s="42">
        <v>0</v>
      </c>
      <c r="D17" s="42">
        <v>0</v>
      </c>
      <c r="E17" s="42">
        <v>0</v>
      </c>
      <c r="F17" s="26">
        <v>-1560225</v>
      </c>
      <c r="G17" s="36">
        <f>SUM(C17:F17)</f>
        <v>-1560225</v>
      </c>
    </row>
    <row r="18" spans="1:7" ht="15.75" thickBot="1" x14ac:dyDescent="0.3">
      <c r="A18" s="11"/>
      <c r="B18" s="33" t="s">
        <v>106</v>
      </c>
      <c r="C18" s="53">
        <f t="shared" ref="C18:D18" si="1">+C13+C16+C17</f>
        <v>780113</v>
      </c>
      <c r="D18" s="53">
        <f t="shared" si="1"/>
        <v>15647697</v>
      </c>
      <c r="E18" s="53">
        <f>+E13+E16+E17</f>
        <v>-28274</v>
      </c>
      <c r="F18" s="7">
        <f>+F13+F16+F17</f>
        <v>85313652</v>
      </c>
      <c r="G18" s="7">
        <f>SUM(C18:F18)</f>
        <v>101713188</v>
      </c>
    </row>
    <row r="19" spans="1:7" ht="15" thickTop="1" x14ac:dyDescent="0.2"/>
  </sheetData>
  <mergeCells count="2">
    <mergeCell ref="B2:G2"/>
    <mergeCell ref="B3:G3"/>
  </mergeCells>
  <pageMargins left="0.25" right="0.25"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zoomScale="70" zoomScaleNormal="70" workbookViewId="0">
      <selection activeCell="G52" sqref="G52"/>
    </sheetView>
  </sheetViews>
  <sheetFormatPr defaultRowHeight="14.25" x14ac:dyDescent="0.2"/>
  <cols>
    <col min="1" max="1" width="3.140625" style="2" customWidth="1"/>
    <col min="2" max="2" width="61.140625" style="2" bestFit="1" customWidth="1"/>
    <col min="3" max="3" width="17.140625" style="3" bestFit="1" customWidth="1"/>
    <col min="4" max="4" width="16.140625" style="3" customWidth="1"/>
    <col min="5" max="5" width="3.7109375" style="2" customWidth="1"/>
    <col min="6" max="6" width="13" style="2" bestFit="1" customWidth="1"/>
    <col min="7" max="16384" width="9.140625" style="2"/>
  </cols>
  <sheetData>
    <row r="1" spans="1:10" x14ac:dyDescent="0.2">
      <c r="A1" s="11"/>
      <c r="B1" s="11"/>
      <c r="C1" s="20"/>
      <c r="D1" s="20"/>
      <c r="E1" s="11"/>
    </row>
    <row r="2" spans="1:10" ht="15" x14ac:dyDescent="0.25">
      <c r="A2" s="11"/>
      <c r="B2" s="97" t="s">
        <v>122</v>
      </c>
      <c r="C2" s="97"/>
      <c r="D2" s="97"/>
      <c r="E2" s="11"/>
    </row>
    <row r="3" spans="1:10" ht="15" x14ac:dyDescent="0.25">
      <c r="A3" s="11"/>
      <c r="B3" s="97" t="s">
        <v>71</v>
      </c>
      <c r="C3" s="97"/>
      <c r="D3" s="97"/>
      <c r="E3" s="11"/>
    </row>
    <row r="4" spans="1:10" x14ac:dyDescent="0.2">
      <c r="A4" s="11"/>
      <c r="B4" s="11"/>
      <c r="C4" s="20"/>
      <c r="D4" s="20" t="s">
        <v>105</v>
      </c>
      <c r="E4" s="11"/>
    </row>
    <row r="5" spans="1:10" x14ac:dyDescent="0.2">
      <c r="A5" s="11"/>
      <c r="B5" s="11"/>
      <c r="C5" s="20"/>
      <c r="D5" s="21" t="s">
        <v>16</v>
      </c>
      <c r="E5" s="11"/>
    </row>
    <row r="6" spans="1:10" x14ac:dyDescent="0.2">
      <c r="A6" s="11"/>
      <c r="B6" s="11"/>
      <c r="C6" s="20"/>
      <c r="D6" s="21"/>
      <c r="E6" s="11"/>
    </row>
    <row r="7" spans="1:10" x14ac:dyDescent="0.2">
      <c r="A7" s="11"/>
      <c r="B7" s="4"/>
      <c r="C7" s="29" t="s">
        <v>107</v>
      </c>
      <c r="D7" s="29" t="s">
        <v>17</v>
      </c>
      <c r="E7" s="11"/>
    </row>
    <row r="8" spans="1:10" ht="15" x14ac:dyDescent="0.25">
      <c r="A8" s="11"/>
      <c r="B8" s="22" t="s">
        <v>80</v>
      </c>
      <c r="C8" s="20"/>
      <c r="D8" s="20"/>
      <c r="E8" s="11"/>
    </row>
    <row r="9" spans="1:10" ht="15" x14ac:dyDescent="0.25">
      <c r="A9" s="11"/>
      <c r="B9" s="22" t="s">
        <v>55</v>
      </c>
      <c r="C9" s="30">
        <v>17502984</v>
      </c>
      <c r="D9" s="30">
        <v>16138904</v>
      </c>
      <c r="E9" s="11"/>
    </row>
    <row r="10" spans="1:10" x14ac:dyDescent="0.2">
      <c r="A10" s="11"/>
      <c r="B10" s="11" t="s">
        <v>72</v>
      </c>
      <c r="C10" s="2"/>
      <c r="D10" s="2"/>
      <c r="E10" s="11"/>
    </row>
    <row r="11" spans="1:10" x14ac:dyDescent="0.2">
      <c r="A11" s="11"/>
      <c r="B11" s="11" t="s">
        <v>81</v>
      </c>
      <c r="C11" s="30">
        <v>5633556</v>
      </c>
      <c r="D11" s="30">
        <v>4535367</v>
      </c>
      <c r="E11" s="11"/>
    </row>
    <row r="12" spans="1:10" x14ac:dyDescent="0.2">
      <c r="A12" s="11"/>
      <c r="B12" s="11" t="s">
        <v>82</v>
      </c>
      <c r="C12" s="30">
        <v>5939277</v>
      </c>
      <c r="D12" s="30">
        <v>4996596</v>
      </c>
      <c r="E12" s="11"/>
      <c r="J12" s="2" t="s">
        <v>60</v>
      </c>
    </row>
    <row r="13" spans="1:10" x14ac:dyDescent="0.2">
      <c r="A13" s="11"/>
      <c r="B13" s="11" t="s">
        <v>83</v>
      </c>
      <c r="C13" s="30">
        <v>6496773</v>
      </c>
      <c r="D13" s="30">
        <v>4171500</v>
      </c>
      <c r="E13" s="11"/>
    </row>
    <row r="14" spans="1:10" x14ac:dyDescent="0.2">
      <c r="A14" s="11"/>
      <c r="B14" s="11" t="s">
        <v>84</v>
      </c>
      <c r="C14" s="26">
        <v>149478</v>
      </c>
      <c r="D14" s="26">
        <v>-438320</v>
      </c>
      <c r="E14" s="11"/>
    </row>
    <row r="15" spans="1:10" x14ac:dyDescent="0.2">
      <c r="A15" s="11"/>
      <c r="B15" s="11" t="s">
        <v>85</v>
      </c>
      <c r="C15" s="55">
        <v>0</v>
      </c>
      <c r="D15" s="30">
        <v>13139</v>
      </c>
      <c r="E15" s="11"/>
    </row>
    <row r="16" spans="1:10" x14ac:dyDescent="0.2">
      <c r="A16" s="11"/>
      <c r="B16" s="11" t="s">
        <v>86</v>
      </c>
      <c r="C16" s="54">
        <v>-169909</v>
      </c>
      <c r="D16" s="30">
        <v>178829</v>
      </c>
      <c r="E16" s="11"/>
    </row>
    <row r="17" spans="1:5" x14ac:dyDescent="0.2">
      <c r="A17" s="11"/>
      <c r="B17" s="11" t="s">
        <v>87</v>
      </c>
      <c r="C17" s="54">
        <v>181228</v>
      </c>
      <c r="D17" s="30">
        <v>140720</v>
      </c>
      <c r="E17" s="11"/>
    </row>
    <row r="18" spans="1:5" ht="28.5" x14ac:dyDescent="0.2">
      <c r="A18" s="11"/>
      <c r="B18" s="45" t="s">
        <v>116</v>
      </c>
      <c r="C18" s="54">
        <v>-383784</v>
      </c>
      <c r="D18" s="58">
        <v>0</v>
      </c>
      <c r="E18" s="11"/>
    </row>
    <row r="19" spans="1:5" x14ac:dyDescent="0.2">
      <c r="A19" s="11"/>
      <c r="C19" s="38">
        <f>SUM(C9:C18)</f>
        <v>35349603</v>
      </c>
      <c r="D19" s="38">
        <f>SUM(D9:D18)</f>
        <v>29736735</v>
      </c>
      <c r="E19" s="11"/>
    </row>
    <row r="20" spans="1:5" ht="23.25" customHeight="1" x14ac:dyDescent="0.2">
      <c r="A20" s="11"/>
      <c r="B20" s="2" t="s">
        <v>88</v>
      </c>
      <c r="C20" s="26">
        <v>-5545377</v>
      </c>
      <c r="D20" s="26">
        <v>-1224032</v>
      </c>
      <c r="E20" s="11"/>
    </row>
    <row r="21" spans="1:5" x14ac:dyDescent="0.2">
      <c r="B21" s="2" t="s">
        <v>89</v>
      </c>
      <c r="C21" s="26">
        <v>-353745</v>
      </c>
      <c r="D21" s="31">
        <v>5872378</v>
      </c>
      <c r="E21" s="26"/>
    </row>
    <row r="22" spans="1:5" x14ac:dyDescent="0.2">
      <c r="A22" s="2" t="s">
        <v>90</v>
      </c>
      <c r="B22" s="2" t="s">
        <v>91</v>
      </c>
      <c r="C22" s="26">
        <v>-43127472</v>
      </c>
      <c r="D22" s="26">
        <v>-12549907</v>
      </c>
    </row>
    <row r="23" spans="1:5" x14ac:dyDescent="0.2">
      <c r="B23" s="2" t="s">
        <v>92</v>
      </c>
      <c r="C23" s="31">
        <v>2235534</v>
      </c>
      <c r="D23" s="31">
        <v>493877</v>
      </c>
      <c r="E23" s="26"/>
    </row>
    <row r="24" spans="1:5" x14ac:dyDescent="0.2">
      <c r="C24" s="56">
        <f>SUM(C19:C23)</f>
        <v>-11441457</v>
      </c>
      <c r="D24" s="38">
        <f>SUM(D19:D23)</f>
        <v>22329051</v>
      </c>
      <c r="E24" s="30"/>
    </row>
    <row r="25" spans="1:5" ht="21.75" customHeight="1" x14ac:dyDescent="0.2">
      <c r="B25" s="2" t="s">
        <v>93</v>
      </c>
      <c r="C25" s="26">
        <v>-6312721</v>
      </c>
      <c r="D25" s="26">
        <v>-3034060</v>
      </c>
    </row>
    <row r="26" spans="1:5" x14ac:dyDescent="0.2">
      <c r="B26" s="2" t="s">
        <v>94</v>
      </c>
      <c r="C26" s="26">
        <v>-6183446</v>
      </c>
      <c r="D26" s="26">
        <v>-4228509</v>
      </c>
    </row>
    <row r="27" spans="1:5" ht="15" x14ac:dyDescent="0.25">
      <c r="B27" s="33" t="s">
        <v>73</v>
      </c>
      <c r="C27" s="57">
        <f>SUM(C24:C26)</f>
        <v>-23937624</v>
      </c>
      <c r="D27" s="39">
        <f>SUM(D24:D26)</f>
        <v>15066482</v>
      </c>
    </row>
    <row r="28" spans="1:5" ht="27.75" customHeight="1" x14ac:dyDescent="0.25">
      <c r="B28" s="33" t="s">
        <v>95</v>
      </c>
    </row>
    <row r="29" spans="1:5" x14ac:dyDescent="0.2">
      <c r="B29" s="2" t="s">
        <v>96</v>
      </c>
      <c r="C29" s="31">
        <v>245456</v>
      </c>
      <c r="D29" s="31">
        <v>49505</v>
      </c>
    </row>
    <row r="30" spans="1:5" x14ac:dyDescent="0.2">
      <c r="B30" s="2" t="s">
        <v>111</v>
      </c>
      <c r="C30" s="31">
        <v>4400000</v>
      </c>
      <c r="D30" s="58">
        <v>0</v>
      </c>
    </row>
    <row r="31" spans="1:5" x14ac:dyDescent="0.2">
      <c r="B31" s="2" t="s">
        <v>97</v>
      </c>
      <c r="C31" s="26">
        <v>-14530295</v>
      </c>
      <c r="D31" s="26">
        <v>-16178831</v>
      </c>
    </row>
    <row r="32" spans="1:5" x14ac:dyDescent="0.2">
      <c r="B32" s="2" t="s">
        <v>98</v>
      </c>
      <c r="C32" s="26">
        <v>-38503</v>
      </c>
      <c r="D32" s="26">
        <v>-252993</v>
      </c>
    </row>
    <row r="33" spans="2:6" x14ac:dyDescent="0.2">
      <c r="B33" s="2" t="s">
        <v>99</v>
      </c>
      <c r="C33" s="26">
        <v>-11430480</v>
      </c>
      <c r="D33" s="26">
        <v>-22300000</v>
      </c>
    </row>
    <row r="34" spans="2:6" x14ac:dyDescent="0.2">
      <c r="B34" s="2" t="s">
        <v>100</v>
      </c>
      <c r="C34" s="31">
        <v>25430480</v>
      </c>
      <c r="D34" s="31">
        <v>15697789</v>
      </c>
    </row>
    <row r="35" spans="2:6" ht="15" x14ac:dyDescent="0.25">
      <c r="B35" s="33" t="s">
        <v>74</v>
      </c>
      <c r="C35" s="41">
        <f>SUM(C29:C34)</f>
        <v>4076658</v>
      </c>
      <c r="D35" s="41">
        <f>SUM(D29:D34)</f>
        <v>-22984530</v>
      </c>
    </row>
    <row r="36" spans="2:6" ht="24.75" customHeight="1" x14ac:dyDescent="0.25">
      <c r="B36" s="33" t="s">
        <v>101</v>
      </c>
    </row>
    <row r="37" spans="2:6" x14ac:dyDescent="0.2">
      <c r="B37" s="2" t="s">
        <v>102</v>
      </c>
      <c r="C37" s="31">
        <v>100162894</v>
      </c>
      <c r="D37" s="31">
        <v>12308009</v>
      </c>
    </row>
    <row r="38" spans="2:6" x14ac:dyDescent="0.2">
      <c r="B38" s="2" t="s">
        <v>103</v>
      </c>
      <c r="C38" s="26">
        <v>-74023755</v>
      </c>
      <c r="D38" s="26">
        <v>-18808060</v>
      </c>
    </row>
    <row r="39" spans="2:6" x14ac:dyDescent="0.2">
      <c r="B39" s="2" t="s">
        <v>104</v>
      </c>
      <c r="C39" s="26">
        <v>-1681761</v>
      </c>
      <c r="D39" s="26">
        <v>-972695</v>
      </c>
    </row>
    <row r="40" spans="2:6" x14ac:dyDescent="0.2">
      <c r="B40" s="2" t="s">
        <v>110</v>
      </c>
      <c r="C40" s="26">
        <v>17046070</v>
      </c>
      <c r="D40" s="42">
        <v>0</v>
      </c>
    </row>
    <row r="41" spans="2:6" x14ac:dyDescent="0.2">
      <c r="B41" s="2" t="s">
        <v>117</v>
      </c>
      <c r="C41" s="26">
        <v>-17046070</v>
      </c>
      <c r="D41" s="42">
        <v>0</v>
      </c>
    </row>
    <row r="42" spans="2:6" ht="15" x14ac:dyDescent="0.25">
      <c r="B42" s="33" t="s">
        <v>75</v>
      </c>
      <c r="C42" s="41">
        <f>SUM(C37:C39)</f>
        <v>24457378</v>
      </c>
      <c r="D42" s="41">
        <f>SUM(D37:D39)</f>
        <v>-7472746</v>
      </c>
    </row>
    <row r="43" spans="2:6" ht="30" customHeight="1" x14ac:dyDescent="0.2">
      <c r="B43" s="2" t="s">
        <v>76</v>
      </c>
      <c r="C43" s="9">
        <v>-26920</v>
      </c>
      <c r="D43" s="9">
        <v>-6285</v>
      </c>
    </row>
    <row r="44" spans="2:6" ht="17.25" customHeight="1" x14ac:dyDescent="0.25">
      <c r="B44" s="33" t="s">
        <v>77</v>
      </c>
      <c r="C44" s="36">
        <f>+C27+C35+C42+C43</f>
        <v>4569492</v>
      </c>
      <c r="D44" s="36">
        <f>+D27+D35+D42+D43</f>
        <v>-15397079</v>
      </c>
      <c r="F44" s="31"/>
    </row>
    <row r="45" spans="2:6" ht="15" x14ac:dyDescent="0.25">
      <c r="B45" s="33" t="s">
        <v>78</v>
      </c>
      <c r="C45" s="37">
        <f>+D46</f>
        <v>2614270</v>
      </c>
      <c r="D45" s="37">
        <v>18011349</v>
      </c>
    </row>
    <row r="46" spans="2:6" ht="15.75" thickBot="1" x14ac:dyDescent="0.3">
      <c r="B46" s="33" t="s">
        <v>79</v>
      </c>
      <c r="C46" s="40">
        <f>SUM(C44:C45)</f>
        <v>7183762</v>
      </c>
      <c r="D46" s="40">
        <f>SUM(D44:D45)</f>
        <v>2614270</v>
      </c>
    </row>
    <row r="47" spans="2:6" ht="15" thickTop="1" x14ac:dyDescent="0.2"/>
  </sheetData>
  <mergeCells count="2">
    <mergeCell ref="B2:D2"/>
    <mergeCell ref="B3:D3"/>
  </mergeCells>
  <pageMargins left="0.7" right="0.7" top="0.75" bottom="0.75" header="0.3" footer="0.3"/>
  <pageSetup paperSize="9"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nogdol ashig</vt:lpstr>
      <vt:lpstr>HEH</vt:lpstr>
      <vt:lpstr>Nuur</vt:lpstr>
      <vt:lpstr>ST</vt:lpstr>
      <vt:lpstr>ОТ</vt:lpstr>
      <vt:lpstr>UUT</vt:lpstr>
      <vt:lpstr>MGT</vt:lpstr>
      <vt:lpstr>HEH!Print_Area</vt:lpstr>
      <vt:lpstr>MGT!Print_Area</vt:lpstr>
      <vt:lpstr>'nogdol ashig'!Print_Area</vt:lpstr>
      <vt:lpstr>Nuur!Print_Area</vt:lpstr>
      <vt:lpstr>ST!Print_Area</vt:lpstr>
      <vt:lpstr>UUT!Print_Area</vt:lpstr>
      <vt:lpstr>ОТ!Print_Area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Selenge</cp:lastModifiedBy>
  <cp:lastPrinted>2018-03-13T03:20:04Z</cp:lastPrinted>
  <dcterms:created xsi:type="dcterms:W3CDTF">2015-02-13T07:00:41Z</dcterms:created>
  <dcterms:modified xsi:type="dcterms:W3CDTF">2018-03-13T03:20:30Z</dcterms:modified>
</cp:coreProperties>
</file>