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ga\Tailan balance\"/>
    </mc:Choice>
  </mc:AlternateContent>
  <xr:revisionPtr revIDLastSave="0" documentId="13_ncr:1_{57C2EC82-12B9-45EF-978E-5D01C00E7E6C}" xr6:coauthVersionLast="36" xr6:coauthVersionMax="36" xr10:uidLastSave="{00000000-0000-0000-0000-000000000000}"/>
  <bookViews>
    <workbookView xWindow="0" yWindow="0" windowWidth="25200" windowHeight="11775" activeTab="3" xr2:uid="{A5AE1177-40E4-42AF-B33B-A901FA070AFC}"/>
  </bookViews>
  <sheets>
    <sheet name="Баланс-2022.2" sheetId="1" r:id="rId1"/>
    <sheet name="Орлого-2022.2" sheetId="2" r:id="rId2"/>
    <sheet name="МГ-2022.2" sheetId="4" r:id="rId3"/>
    <sheet name="Өмч-2022.02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4" l="1"/>
  <c r="K18" i="3" l="1"/>
  <c r="K17" i="3"/>
  <c r="K15" i="3"/>
  <c r="K10" i="3"/>
  <c r="K9" i="3"/>
  <c r="K7" i="3"/>
  <c r="K21" i="3"/>
  <c r="J23" i="3"/>
  <c r="K23" i="3" s="1"/>
  <c r="J17" i="3"/>
  <c r="J15" i="3"/>
  <c r="D9" i="2"/>
  <c r="D23" i="2" s="1"/>
  <c r="D25" i="2" s="1"/>
  <c r="D27" i="2" s="1"/>
  <c r="D32" i="2" s="1"/>
  <c r="K12" i="3"/>
  <c r="C48" i="4"/>
  <c r="C43" i="4"/>
  <c r="C35" i="4"/>
  <c r="C41" i="4" s="1"/>
  <c r="C16" i="4"/>
  <c r="C9" i="4"/>
  <c r="E9" i="2"/>
  <c r="E23" i="2" s="1"/>
  <c r="E25" i="2" s="1"/>
  <c r="E27" i="2" s="1"/>
  <c r="E32" i="2" s="1"/>
  <c r="D70" i="1"/>
  <c r="C70" i="1"/>
  <c r="D49" i="1"/>
  <c r="D57" i="1" s="1"/>
  <c r="C49" i="1"/>
  <c r="C57" i="1" s="1"/>
  <c r="D32" i="1"/>
  <c r="C32" i="1"/>
  <c r="D21" i="1"/>
  <c r="C21" i="1"/>
  <c r="C54" i="4" l="1"/>
  <c r="C26" i="4"/>
  <c r="D71" i="1"/>
  <c r="D33" i="1"/>
  <c r="C71" i="1"/>
  <c r="C33" i="1"/>
  <c r="C55" i="4" l="1"/>
</calcChain>
</file>

<file path=xl/sharedStrings.xml><?xml version="1.0" encoding="utf-8"?>
<sst xmlns="http://schemas.openxmlformats.org/spreadsheetml/2006/main" count="370" uniqueCount="274">
  <si>
    <t>САНХҮҮГИЙН БАЙДЛЫН ТАЙЛАН</t>
  </si>
  <si>
    <t>"Материалимпэкс" ХК</t>
  </si>
  <si>
    <t>(Аж ахуй нэгжийн нэр)</t>
  </si>
  <si>
    <t xml:space="preserve"> / төгрөгөөр / </t>
  </si>
  <si>
    <t>Мөрийн
дугаар</t>
  </si>
  <si>
    <t>БАЛАНСЫН ЗҮЙЛ</t>
  </si>
  <si>
    <t>Үлдэгдэл</t>
  </si>
  <si>
    <t>1-р сарын 1</t>
  </si>
  <si>
    <t>2021/12/31</t>
  </si>
  <si>
    <t>А</t>
  </si>
  <si>
    <t>Б</t>
  </si>
  <si>
    <t>1</t>
  </si>
  <si>
    <t>2</t>
  </si>
  <si>
    <t>ХӨРӨНГӨ</t>
  </si>
  <si>
    <t>1.1</t>
  </si>
  <si>
    <t>ЭРГЭЛТИЙН ХӨРӨНГӨ</t>
  </si>
  <si>
    <t>1.1.1</t>
  </si>
  <si>
    <t>Мөнгөн хөрөнгө</t>
  </si>
  <si>
    <t>1.1.2</t>
  </si>
  <si>
    <t>Дансны авлага</t>
  </si>
  <si>
    <t>1.1.3</t>
  </si>
  <si>
    <t>Татвар, НДШ-ийн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</si>
  <si>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</si>
  <si>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</si>
  <si>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</si>
  <si>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</si>
  <si>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</si>
  <si>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</si>
  <si>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</si>
  <si>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</si>
  <si>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</si>
  <si>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</si>
  <si>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</si>
  <si>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бүлэг хөрөнгө</t>
  </si>
  <si>
    <t>1.1.10</t>
  </si>
  <si>
    <t/>
  </si>
  <si>
    <t>1.1.20</t>
  </si>
  <si>
    <t>Эргэлтийн хөрөнгийн дүн</t>
  </si>
  <si>
    <t>1.2</t>
  </si>
  <si>
    <t xml:space="preserve">    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</si>
  <si>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</si>
  <si>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</si>
  <si>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</si>
  <si>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</si>
  <si>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</si>
  <si>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</si>
  <si>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</si>
  <si>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хөрөнгө оруулалт</t>
  </si>
  <si>
    <t>1.2.5</t>
  </si>
  <si>
    <t>Хайгуул ба үнэлгээний хөрөнгө</t>
  </si>
  <si>
    <t>Хойшлогдсон татварын хөрөнгө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</si>
  <si>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</si>
  <si>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</si>
  <si>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</si>
  <si>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</si>
  <si>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</si>
  <si>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</si>
  <si>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1.3</t>
  </si>
  <si>
    <t>НИЙТ ХӨРӨНГИЙН ДҮН</t>
  </si>
  <si>
    <t>ӨР ТӨЛБӨР БА ЭЗЭМШИГЧДИЙН ӨМЧ</t>
  </si>
  <si>
    <t>2.1</t>
  </si>
  <si>
    <t xml:space="preserve">    Өр төлбөр</t>
  </si>
  <si>
    <t>2.1.1</t>
  </si>
  <si>
    <t xml:space="preserve">        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</si>
  <si>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</si>
  <si>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</si>
  <si>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</si>
  <si>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</si>
  <si>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</si>
  <si>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Татварын өр</t>
  </si>
  <si>
    <t>2.1.1.4</t>
  </si>
  <si>
    <t>НДШ-ийн өглөг</t>
  </si>
  <si>
    <t>2.1.1.5</t>
  </si>
  <si>
    <t>Банкны богино хугацаат зээл</t>
  </si>
  <si>
    <t>2.1.1.6</t>
  </si>
  <si>
    <t>Хүүний өглөг</t>
  </si>
  <si>
    <t>2.1.1.7</t>
  </si>
  <si>
    <t>Ногдол ашгийн өглөг</t>
  </si>
  <si>
    <t>2.1.1.8</t>
  </si>
  <si>
    <t>Урьдчилж орсон орлого</t>
  </si>
  <si>
    <t>2.1.1.9</t>
  </si>
  <si>
    <t>Нөөц (өр төлбөр)</t>
  </si>
  <si>
    <t>2.1.1.10</t>
  </si>
  <si>
    <t>Бусад богино хугацаат өр төлбөр</t>
  </si>
  <si>
    <t>2.1.1.11</t>
  </si>
  <si>
    <t>Борлуулах зорилгоор эзэмшиж буй эргэлтийн бус хөрөнгөнд хамаарах өр</t>
  </si>
  <si>
    <t>2.1.1.12</t>
  </si>
  <si>
    <t>2.1.1.13</t>
  </si>
  <si>
    <t>Богино хугацаат өр төлбөрийн дүн</t>
  </si>
  <si>
    <t>2.1.2</t>
  </si>
  <si>
    <t xml:space="preserve">        Урт хугацаат өр төлбөр</t>
  </si>
  <si>
    <t>2.1.2.1</t>
  </si>
  <si>
    <t>Урт хугацаат зээл</t>
  </si>
  <si>
    <t>2.1.2.2</t>
  </si>
  <si>
    <t>Урт хугацаат нөөц (өр төлбөр)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</si>
  <si>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</si>
  <si>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</si>
  <si>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</si>
  <si>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</si>
  <si>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</si>
  <si>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</si>
  <si>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</si>
  <si>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2.2</t>
  </si>
  <si>
    <t>Өр төлбөрийн нийт дүн</t>
  </si>
  <si>
    <t>2.3</t>
  </si>
  <si>
    <t>ЭЗЭМШИГЧДИЙН ӨМЧ</t>
  </si>
  <si>
    <t>Өмч</t>
  </si>
  <si>
    <t>2.3.1</t>
  </si>
  <si>
    <t>Өмч: а) төрийн</t>
  </si>
  <si>
    <t>2.3.2</t>
  </si>
  <si>
    <t xml:space="preserve">         б) хувийн</t>
  </si>
  <si>
    <t>2.3.3</t>
  </si>
  <si>
    <t xml:space="preserve">         в) 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</si>
  <si>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</si>
  <si>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</si>
  <si>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</si>
  <si>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</si>
  <si>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</si>
  <si>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</si>
  <si>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</si>
  <si>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</si>
  <si>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</si>
  <si>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Эзэмшигчдийн өмчийн бусад хэсэг</t>
  </si>
  <si>
    <t>2.3.9</t>
  </si>
  <si>
    <t>Хуримтлагдсан ашиг, алдагдал</t>
  </si>
  <si>
    <t>2.3.10</t>
  </si>
  <si>
    <t>2.3.11</t>
  </si>
  <si>
    <t>Эздийн өмчийн дүн</t>
  </si>
  <si>
    <t>2.4</t>
  </si>
  <si>
    <t>ӨР ТӨЛБӨР БА ЭЗДИЙН ӨМЧИЙН ДҮН</t>
  </si>
  <si>
    <t>Захирал ____________________ ( …………………………………. )</t>
  </si>
  <si>
    <t>Ерөнхий нягтлан бодогч/______________ ( …………………………………. )</t>
  </si>
  <si>
    <t>ОРЛОГЫН ДЭЛГЭРЭНГҮЙ ТАЙЛАН</t>
  </si>
  <si>
    <t>ҮЗҮҮЛЭЛТ</t>
  </si>
  <si>
    <t>ӨМНӨХ 
ОНЫ ДҮН</t>
  </si>
  <si>
    <t>ТАЙЛАНТ 
ЖИЛИЙН ДҮН</t>
  </si>
  <si>
    <t>Борлуулалтын орлого (цэвэр)</t>
  </si>
  <si>
    <t>Борлуулалтын өртөг</t>
  </si>
  <si>
    <t>3</t>
  </si>
  <si>
    <t>Нийт ашиг (алдагдал)</t>
  </si>
  <si>
    <t>4</t>
  </si>
  <si>
    <t>Түрээсийн орлого</t>
  </si>
  <si>
    <t>5</t>
  </si>
  <si>
    <t>Хүүний орлого</t>
  </si>
  <si>
    <t>6</t>
  </si>
  <si>
    <t>Ногдол ашгийн орлого</t>
  </si>
  <si>
    <t>7</t>
  </si>
  <si>
    <t>Эрхийн шимтгэлийн орлого</t>
  </si>
  <si>
    <t>8</t>
  </si>
  <si>
    <t>Бусад орлого</t>
  </si>
  <si>
    <t>9</t>
  </si>
  <si>
    <t>Борлуулалт, маркетингийн зардал</t>
  </si>
  <si>
    <t>10</t>
  </si>
  <si>
    <t>Ерөнхий ба удирдлагын зардал</t>
  </si>
  <si>
    <t>11</t>
  </si>
  <si>
    <t>Санхүүгийн зардал</t>
  </si>
  <si>
    <t>12</t>
  </si>
  <si>
    <t>Бусад зардал</t>
  </si>
  <si>
    <t>13</t>
  </si>
  <si>
    <t>Гадаад валютын ханшийн зөрүүний олз гарз</t>
  </si>
  <si>
    <t>14</t>
  </si>
  <si>
    <t>Үндсэн хөрөнгө данснаас хассаны олз (гарз)</t>
  </si>
  <si>
    <t>15</t>
  </si>
  <si>
    <t>Биет бус хөрөнгө данснаас хассаны олз (гарз)</t>
  </si>
  <si>
    <t>17</t>
  </si>
  <si>
    <t>Бусад ашиг (алдагдал)</t>
  </si>
  <si>
    <t>18</t>
  </si>
  <si>
    <t>Татвар төлөхийн өмнөх ашиг (алдагдал)</t>
  </si>
  <si>
    <t>19</t>
  </si>
  <si>
    <t>Орлогын татварын зардал</t>
  </si>
  <si>
    <t>20</t>
  </si>
  <si>
    <t>Татварын дараах ашиг (алдагдал)</t>
  </si>
  <si>
    <t>21</t>
  </si>
  <si>
    <t>Зогсоосон үйл ажиллагааны татварын дараах ашиг (алдлагдал)</t>
  </si>
  <si>
    <t>22</t>
  </si>
  <si>
    <t>Тайлант үеийн цэвэр ашиг (алдагдал)</t>
  </si>
  <si>
    <t>23</t>
  </si>
  <si>
    <t>Бусад дэлгэрэнгүй орлого</t>
  </si>
  <si>
    <t xml:space="preserve">              Хөрөнгийн дахин үнэлгээний нэмэгдлийн зөрүү</t>
  </si>
  <si>
    <t xml:space="preserve">              Гадаад валютын хөрвүүлэлтийн зөрүү</t>
  </si>
  <si>
    <t xml:space="preserve">              Бусад олз (гарз)</t>
  </si>
  <si>
    <t>Орлогын нийт дүн</t>
  </si>
  <si>
    <t>Нэгж хувьцаанд ногдох суурь ашиг (алдагдал)</t>
  </si>
  <si>
    <t>МӨНГӨН ГҮЙЛГЭЭНИЙ ТАЙЛАН</t>
  </si>
  <si>
    <t>Үндсэн үйл ажиллагааны мөнгөн гүйлгээ</t>
  </si>
  <si>
    <t xml:space="preserve">  Мөнгөн орлогын дүн (+)</t>
  </si>
  <si>
    <t xml:space="preserve">        Бараа борлуулсан, үйлчилгээ үзүүлсний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</si>
  <si>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</si>
  <si>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</si>
  <si>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</si>
  <si>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Татаас, санхүүжилтийн орлого</t>
  </si>
  <si>
    <t xml:space="preserve">        Бусад мөнгөн орлого</t>
  </si>
  <si>
    <t xml:space="preserve">  Мөнгөн зарлагын дүн (-)</t>
  </si>
  <si>
    <t xml:space="preserve">        Ажиллагчдад олгосон мөнгө</t>
  </si>
  <si>
    <t xml:space="preserve">        Нийгмийн даатгалын байгууллагад төлсөн мөнгө</t>
  </si>
  <si>
    <t xml:space="preserve">        Түүхий эд материал худалдан авахад төлсөн мөнгө</t>
  </si>
  <si>
    <t xml:space="preserve">        Ашиглалтын зардалд төлсөн мөнгө</t>
  </si>
  <si>
    <t xml:space="preserve">        Түлш шатахуун, тээврийн хөлс, сэлбэг хэрэгсэлд төлсөн мөнгө</t>
  </si>
  <si>
    <t>1.2.6</t>
  </si>
  <si>
    <t xml:space="preserve">        Хүүний төлбөрт төлсөн</t>
  </si>
  <si>
    <t>1.2.7</t>
  </si>
  <si>
    <t xml:space="preserve">        Татварын байгууллагад төлсөн</t>
  </si>
  <si>
    <t xml:space="preserve">        Даатгалын төлбөрт төлсөн мөнгө</t>
  </si>
  <si>
    <t xml:space="preserve">        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</si>
  <si>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</si>
  <si>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</si>
  <si>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 xml:space="preserve">        Үндсэн хөрөнгө борлуулсны орлого</t>
  </si>
  <si>
    <t xml:space="preserve">        Биет бус хөрөнгө борлуулсны орлого</t>
  </si>
  <si>
    <t>2.1.3</t>
  </si>
  <si>
    <t xml:space="preserve">        Хөрөнгө оруулалт борлуулсны орлого</t>
  </si>
  <si>
    <t>2.1.4</t>
  </si>
  <si>
    <t xml:space="preserve">        Бусдад олгосон зээл, урьдчилгааны буцаан төлөлт</t>
  </si>
  <si>
    <t>2.1.5</t>
  </si>
  <si>
    <t xml:space="preserve">        Хүлээн авсан хүүний орлого</t>
  </si>
  <si>
    <t>2.1.6</t>
  </si>
  <si>
    <t xml:space="preserve">        Хүлээн авсан  ногдол ашиг</t>
  </si>
  <si>
    <t xml:space="preserve">   Мөнгөн зарлагын дүн (-)</t>
  </si>
  <si>
    <t>2.2.1</t>
  </si>
  <si>
    <t xml:space="preserve">        Үндсэн хөрөнгө олж эзэмшихэд төлсөн</t>
  </si>
  <si>
    <t>2.2.2</t>
  </si>
  <si>
    <t xml:space="preserve">        Биет бус хөрөнгө олж эзэмшихэд төлсөн</t>
  </si>
  <si>
    <t>2.2.3</t>
  </si>
  <si>
    <t xml:space="preserve">        Хөрөнгө оруулалт олж эзэмшихэд төлсөн</t>
  </si>
  <si>
    <t>2.2.4</t>
  </si>
  <si>
    <t xml:space="preserve">        Бусад урт хугацаат хөрөнгө олж эзэмшихэд төлсөн</t>
  </si>
  <si>
    <t>2.2.5</t>
  </si>
  <si>
    <t xml:space="preserve">        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</si>
  <si>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</si>
  <si>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</si>
  <si>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</t>
  </si>
  <si>
    <t xml:space="preserve">   Мөнгөн орлогын дүн (+)</t>
  </si>
  <si>
    <t>3.1.1</t>
  </si>
  <si>
    <t>Зээл авсан, өрийн үнэт цаас гаргаснаас хүлээн авсан</t>
  </si>
  <si>
    <t>3.1.2</t>
  </si>
  <si>
    <t xml:space="preserve">        Хувьцаа болон өмчийн бусад үнэт цаас гаргаснаас хүлээн авсан</t>
  </si>
  <si>
    <t>3.1.3</t>
  </si>
  <si>
    <t xml:space="preserve">        Төрөл бүрийн хандив</t>
  </si>
  <si>
    <t>3.1.4</t>
  </si>
  <si>
    <t xml:space="preserve">        Бусад орлого</t>
  </si>
  <si>
    <t>3.2</t>
  </si>
  <si>
    <t>3.2.1</t>
  </si>
  <si>
    <t xml:space="preserve">        Зээл, өрийн үнэт цаасны төлбөрт төлсөн</t>
  </si>
  <si>
    <t>3.2.2</t>
  </si>
  <si>
    <t xml:space="preserve">        Санхүүгийн түрээсийн өглөгт төлсөн</t>
  </si>
  <si>
    <t>3.2.3</t>
  </si>
  <si>
    <t xml:space="preserve">        Хувьцаа буцаан худалдаж авахад төлсөн</t>
  </si>
  <si>
    <t>3.2.4</t>
  </si>
  <si>
    <t xml:space="preserve">        Төлсөн ногдол ашиг</t>
  </si>
  <si>
    <t>3.2.5</t>
  </si>
  <si>
    <t xml:space="preserve">        Бусад зарлага</t>
  </si>
  <si>
    <t>3.3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</si>
  <si>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</si>
  <si>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</si>
  <si>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</si>
  <si>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Мөнгөн, түүнтэй адилтгах хөрөнгийн эцсийн үлдэгдэл</t>
  </si>
  <si>
    <t>ӨМЧИЙН ӨӨРЧЛӨЛТИЙН ТАЙЛАН</t>
  </si>
  <si>
    <t>Д/Д</t>
  </si>
  <si>
    <t>Нэмж 
төлөгдсөн 
капитал</t>
  </si>
  <si>
    <t>Хөрөнгийн 
дахин 
үнэлгээний 
нэмэгдэл</t>
  </si>
  <si>
    <t>Гадаад 
валютын 
хөрвүүлэлтийн 
нөөц</t>
  </si>
  <si>
    <t>Эздийн
өмчийн 
бусад
хэсэг</t>
  </si>
  <si>
    <t>Хуримтлагдсан ашиг</t>
  </si>
  <si>
    <t>Нийт дүн</t>
  </si>
  <si>
    <t>2020 оны 01-р сарын 01-ний үлдэгдэл</t>
  </si>
  <si>
    <t>Бүртгэлийн бодлогын өөрчлөлт</t>
  </si>
  <si>
    <t>Залруулсан үлдэгдэл</t>
  </si>
  <si>
    <t>Тайлангийн үеийн цэвэр ашиг</t>
  </si>
  <si>
    <t>Өмчид гарсан өөрчлөлт</t>
  </si>
  <si>
    <t>Зарласан ногдол ашиг</t>
  </si>
  <si>
    <t>Дахин үнэлгээний нэмэгдлийн хэрэгжсэн дүн</t>
  </si>
  <si>
    <t>2020 оны 12-р сарын 31-ний үлдэгдэл</t>
  </si>
  <si>
    <t>16</t>
  </si>
  <si>
    <t>2021 оны 12-р сарын 31-ний үлдэгдэл</t>
  </si>
  <si>
    <t>2022 оны 06-р сарын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</si>
</sst>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\ #0.0000"/>
    <numFmt numFmtId="165" formatCode="#,#\ 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b/>
      <sz val="8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8"/>
      <color rgb="FFD8D8D8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3" fillId="0" borderId="0">
      <alignment horizontal="center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7" fillId="0" borderId="0">
      <alignment horizontal="left" vertical="center"/>
    </xf>
    <xf numFmtId="0" fontId="8" fillId="0" borderId="0">
      <alignment horizontal="lef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3" fillId="0" borderId="0">
      <alignment horizontal="center" vertical="top"/>
    </xf>
    <xf numFmtId="0" fontId="10" fillId="0" borderId="0">
      <alignment horizontal="left" vertical="center"/>
    </xf>
    <xf numFmtId="0" fontId="11" fillId="0" borderId="0">
      <alignment horizontal="left" vertical="top"/>
    </xf>
    <xf numFmtId="0" fontId="10" fillId="0" borderId="0">
      <alignment horizontal="right" vertical="center"/>
    </xf>
    <xf numFmtId="0" fontId="8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8" fillId="0" borderId="0">
      <alignment horizontal="left" vertical="center"/>
    </xf>
    <xf numFmtId="0" fontId="7" fillId="0" borderId="0">
      <alignment horizontal="left" vertical="center"/>
    </xf>
    <xf numFmtId="0" fontId="7" fillId="0" borderId="0">
      <alignment horizontal="right" vertical="center"/>
    </xf>
    <xf numFmtId="0" fontId="12" fillId="0" borderId="0">
      <alignment horizontal="left" vertical="center"/>
    </xf>
    <xf numFmtId="0" fontId="13" fillId="0" borderId="0">
      <alignment horizontal="right" vertical="center"/>
    </xf>
    <xf numFmtId="0" fontId="7" fillId="0" borderId="0">
      <alignment horizontal="left" vertical="center"/>
    </xf>
    <xf numFmtId="0" fontId="8" fillId="0" borderId="0">
      <alignment horizontal="left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5" fillId="0" borderId="0">
      <alignment horizontal="left" vertical="center"/>
    </xf>
  </cellStyleXfs>
  <cellXfs count="11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6" xfId="5" quotePrefix="1" applyBorder="1" applyAlignment="1">
      <alignment horizontal="center" vertical="center" wrapText="1"/>
    </xf>
    <xf numFmtId="0" fontId="6" fillId="0" borderId="7" xfId="6" quotePrefix="1" applyBorder="1" applyAlignment="1">
      <alignment horizontal="center" vertical="center" wrapText="1"/>
    </xf>
    <xf numFmtId="0" fontId="6" fillId="0" borderId="8" xfId="5" quotePrefix="1" applyBorder="1" applyAlignment="1">
      <alignment horizontal="center" vertical="center" wrapText="1"/>
    </xf>
    <xf numFmtId="0" fontId="7" fillId="0" borderId="8" xfId="7" quotePrefix="1" applyBorder="1" applyAlignment="1">
      <alignment horizontal="left" vertical="center" wrapText="1"/>
    </xf>
    <xf numFmtId="0" fontId="8" fillId="0" borderId="8" xfId="8" quotePrefix="1" applyBorder="1" applyAlignment="1">
      <alignment horizontal="left" vertical="center" wrapText="1"/>
    </xf>
    <xf numFmtId="0" fontId="7" fillId="0" borderId="8" xfId="9" applyBorder="1" applyAlignment="1">
      <alignment horizontal="right" vertical="center" wrapText="1"/>
    </xf>
    <xf numFmtId="0" fontId="7" fillId="0" borderId="7" xfId="10" applyBorder="1" applyAlignment="1">
      <alignment horizontal="right" vertical="center" wrapText="1"/>
    </xf>
    <xf numFmtId="0" fontId="7" fillId="0" borderId="6" xfId="7" quotePrefix="1" applyBorder="1" applyAlignment="1">
      <alignment horizontal="left" vertical="center" wrapText="1"/>
    </xf>
    <xf numFmtId="0" fontId="7" fillId="0" borderId="8" xfId="11" quotePrefix="1" applyBorder="1" applyAlignment="1">
      <alignment horizontal="left" vertical="center" wrapText="1"/>
    </xf>
    <xf numFmtId="43" fontId="7" fillId="0" borderId="8" xfId="1" applyFont="1" applyBorder="1" applyAlignment="1">
      <alignment horizontal="right" vertical="center" wrapText="1"/>
    </xf>
    <xf numFmtId="43" fontId="7" fillId="0" borderId="7" xfId="1" applyFont="1" applyBorder="1" applyAlignment="1">
      <alignment horizontal="right" vertical="center" wrapText="1"/>
    </xf>
    <xf numFmtId="164" fontId="7" fillId="0" borderId="8" xfId="9" applyNumberFormat="1" applyBorder="1" applyAlignment="1">
      <alignment horizontal="right" vertical="center" wrapText="1"/>
    </xf>
    <xf numFmtId="43" fontId="8" fillId="0" borderId="8" xfId="1" applyFont="1" applyBorder="1" applyAlignment="1">
      <alignment horizontal="right" vertical="center" wrapText="1"/>
    </xf>
    <xf numFmtId="43" fontId="8" fillId="0" borderId="7" xfId="1" applyFont="1" applyBorder="1" applyAlignment="1">
      <alignment horizontal="right" vertical="center" wrapText="1"/>
    </xf>
    <xf numFmtId="0" fontId="7" fillId="0" borderId="6" xfId="11" quotePrefix="1" applyBorder="1" applyAlignment="1">
      <alignment horizontal="left" vertical="center" wrapText="1"/>
    </xf>
    <xf numFmtId="43" fontId="7" fillId="0" borderId="6" xfId="1" applyFont="1" applyBorder="1" applyAlignment="1">
      <alignment horizontal="right" vertical="center" wrapText="1"/>
    </xf>
    <xf numFmtId="0" fontId="8" fillId="0" borderId="6" xfId="8" quotePrefix="1" applyBorder="1" applyAlignment="1">
      <alignment horizontal="left" vertical="center" wrapText="1"/>
    </xf>
    <xf numFmtId="164" fontId="7" fillId="0" borderId="6" xfId="9" applyNumberFormat="1" applyBorder="1" applyAlignment="1">
      <alignment horizontal="right" vertical="center" wrapText="1"/>
    </xf>
    <xf numFmtId="165" fontId="7" fillId="0" borderId="7" xfId="10" applyNumberFormat="1" applyBorder="1" applyAlignment="1">
      <alignment horizontal="right" vertical="center" wrapText="1"/>
    </xf>
    <xf numFmtId="43" fontId="7" fillId="0" borderId="7" xfId="1" applyFont="1" applyFill="1" applyBorder="1" applyAlignment="1">
      <alignment horizontal="right" vertical="center" wrapText="1"/>
    </xf>
    <xf numFmtId="43" fontId="8" fillId="0" borderId="6" xfId="1" applyFont="1" applyBorder="1" applyAlignment="1">
      <alignment horizontal="right" vertical="center" wrapText="1"/>
    </xf>
    <xf numFmtId="0" fontId="9" fillId="0" borderId="0" xfId="0" applyFont="1" applyAlignment="1" applyProtection="1">
      <alignment horizontal="left" vertical="top" indent="8"/>
      <protection hidden="1"/>
    </xf>
    <xf numFmtId="0" fontId="9" fillId="0" borderId="0" xfId="0" applyFont="1" applyAlignment="1" applyProtection="1">
      <alignment horizontal="left" indent="8"/>
      <protection hidden="1"/>
    </xf>
    <xf numFmtId="0" fontId="5" fillId="0" borderId="0" xfId="0" applyFont="1"/>
    <xf numFmtId="0" fontId="10" fillId="0" borderId="0" xfId="13" quotePrefix="1" applyAlignment="1">
      <alignment horizontal="center" vertical="center" wrapText="1"/>
    </xf>
    <xf numFmtId="0" fontId="11" fillId="0" borderId="0" xfId="14" quotePrefix="1" applyAlignment="1">
      <alignment horizontal="left" vertical="top" wrapText="1"/>
    </xf>
    <xf numFmtId="0" fontId="10" fillId="0" borderId="9" xfId="15" quotePrefix="1" applyBorder="1" applyAlignment="1">
      <alignment horizontal="right" vertical="center" wrapText="1"/>
    </xf>
    <xf numFmtId="0" fontId="0" fillId="0" borderId="9" xfId="0" applyBorder="1" applyAlignment="1">
      <alignment wrapText="1"/>
    </xf>
    <xf numFmtId="0" fontId="6" fillId="0" borderId="3" xfId="6" quotePrefix="1" applyBorder="1" applyAlignment="1">
      <alignment horizontal="center" vertical="center" wrapText="1"/>
    </xf>
    <xf numFmtId="0" fontId="8" fillId="0" borderId="3" xfId="16" quotePrefix="1" applyBorder="1" applyAlignment="1">
      <alignment horizontal="center" vertical="center" wrapText="1"/>
    </xf>
    <xf numFmtId="0" fontId="6" fillId="0" borderId="10" xfId="4" quotePrefix="1" applyBorder="1" applyAlignment="1">
      <alignment horizontal="center" vertical="center" wrapText="1"/>
    </xf>
    <xf numFmtId="0" fontId="6" fillId="0" borderId="5" xfId="17" quotePrefix="1" applyBorder="1" applyAlignment="1">
      <alignment horizontal="center" vertical="center" wrapText="1"/>
    </xf>
    <xf numFmtId="0" fontId="6" fillId="0" borderId="6" xfId="17" quotePrefix="1" applyBorder="1" applyAlignment="1">
      <alignment horizontal="center" vertical="center" wrapText="1"/>
    </xf>
    <xf numFmtId="0" fontId="6" fillId="0" borderId="7" xfId="18" quotePrefix="1" applyBorder="1" applyAlignment="1">
      <alignment horizontal="center" vertical="center" wrapText="1"/>
    </xf>
    <xf numFmtId="0" fontId="7" fillId="0" borderId="6" xfId="11" quotePrefix="1" applyBorder="1" applyAlignment="1">
      <alignment horizontal="center" vertical="center" wrapText="1"/>
    </xf>
    <xf numFmtId="0" fontId="8" fillId="0" borderId="6" xfId="19" quotePrefix="1" applyBorder="1" applyAlignment="1">
      <alignment horizontal="left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5" xfId="20" quotePrefix="1" applyBorder="1" applyAlignment="1">
      <alignment horizontal="left" vertical="center" wrapText="1"/>
    </xf>
    <xf numFmtId="0" fontId="8" fillId="0" borderId="5" xfId="19" quotePrefix="1" applyBorder="1" applyAlignment="1">
      <alignment horizontal="left" vertical="center" wrapText="1"/>
    </xf>
    <xf numFmtId="165" fontId="7" fillId="0" borderId="7" xfId="21" applyNumberFormat="1" applyBorder="1" applyAlignment="1">
      <alignment horizontal="center" vertical="center" wrapText="1"/>
    </xf>
    <xf numFmtId="43" fontId="7" fillId="0" borderId="11" xfId="1" applyFont="1" applyBorder="1" applyAlignment="1">
      <alignment horizontal="center" vertical="center" wrapText="1"/>
    </xf>
    <xf numFmtId="0" fontId="7" fillId="0" borderId="6" xfId="20" quotePrefix="1" applyBorder="1" applyAlignment="1">
      <alignment horizontal="left" vertical="center" wrapText="1"/>
    </xf>
    <xf numFmtId="165" fontId="7" fillId="0" borderId="12" xfId="21" applyNumberForma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7" xfId="21" applyBorder="1" applyAlignment="1">
      <alignment horizontal="right" vertical="center" wrapText="1"/>
    </xf>
    <xf numFmtId="0" fontId="13" fillId="0" borderId="0" xfId="23" quotePrefix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12" quotePrefix="1" applyAlignment="1">
      <alignment horizontal="center" vertical="top" wrapText="1"/>
    </xf>
    <xf numFmtId="0" fontId="10" fillId="0" borderId="0" xfId="13" quotePrefix="1" applyBorder="1" applyAlignment="1">
      <alignment horizontal="left" vertical="center" wrapText="1"/>
    </xf>
    <xf numFmtId="0" fontId="11" fillId="0" borderId="0" xfId="14" quotePrefix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6" fillId="0" borderId="3" xfId="5" quotePrefix="1" applyBorder="1" applyAlignment="1">
      <alignment horizontal="center" vertical="center" wrapText="1"/>
    </xf>
    <xf numFmtId="0" fontId="6" fillId="0" borderId="10" xfId="6" quotePrefix="1" applyBorder="1" applyAlignment="1">
      <alignment horizontal="center" vertical="center" wrapText="1"/>
    </xf>
    <xf numFmtId="0" fontId="6" fillId="0" borderId="5" xfId="4" quotePrefix="1" applyBorder="1" applyAlignment="1">
      <alignment horizontal="center" vertical="center" wrapText="1"/>
    </xf>
    <xf numFmtId="0" fontId="6" fillId="0" borderId="8" xfId="4" quotePrefix="1" applyBorder="1" applyAlignment="1">
      <alignment horizontal="center" vertical="center" wrapText="1"/>
    </xf>
    <xf numFmtId="0" fontId="6" fillId="0" borderId="7" xfId="17" quotePrefix="1" applyBorder="1" applyAlignment="1">
      <alignment horizontal="center" vertical="center" wrapText="1"/>
    </xf>
    <xf numFmtId="0" fontId="7" fillId="0" borderId="8" xfId="24" quotePrefix="1" applyBorder="1" applyAlignment="1">
      <alignment horizontal="left" vertical="center" wrapText="1"/>
    </xf>
    <xf numFmtId="0" fontId="8" fillId="0" borderId="8" xfId="25" quotePrefix="1" applyBorder="1" applyAlignment="1">
      <alignment horizontal="left" vertical="center" wrapText="1"/>
    </xf>
    <xf numFmtId="0" fontId="7" fillId="0" borderId="7" xfId="26" applyBorder="1" applyAlignment="1">
      <alignment horizontal="right" vertical="center" wrapText="1"/>
    </xf>
    <xf numFmtId="0" fontId="7" fillId="0" borderId="5" xfId="27" quotePrefix="1" applyBorder="1" applyAlignment="1">
      <alignment horizontal="left" vertical="center" wrapText="1"/>
    </xf>
    <xf numFmtId="0" fontId="8" fillId="0" borderId="5" xfId="25" quotePrefix="1" applyBorder="1" applyAlignment="1">
      <alignment horizontal="left" vertical="center" wrapText="1"/>
    </xf>
    <xf numFmtId="0" fontId="7" fillId="0" borderId="6" xfId="27" quotePrefix="1" applyBorder="1" applyAlignment="1">
      <alignment horizontal="left" vertical="center" wrapText="1"/>
    </xf>
    <xf numFmtId="0" fontId="7" fillId="0" borderId="6" xfId="24" quotePrefix="1" applyBorder="1" applyAlignment="1">
      <alignment horizontal="left" vertical="center" wrapText="1"/>
    </xf>
    <xf numFmtId="0" fontId="8" fillId="0" borderId="6" xfId="25" quotePrefix="1" applyBorder="1" applyAlignment="1">
      <alignment horizontal="left" vertical="center" wrapText="1"/>
    </xf>
    <xf numFmtId="43" fontId="0" fillId="0" borderId="0" xfId="0" applyNumberFormat="1"/>
    <xf numFmtId="0" fontId="0" fillId="0" borderId="13" xfId="0" applyBorder="1" applyAlignment="1">
      <alignment wrapText="1"/>
    </xf>
    <xf numFmtId="0" fontId="10" fillId="0" borderId="0" xfId="13" quotePrefix="1" applyAlignment="1">
      <alignment horizontal="left" vertical="center" wrapText="1"/>
    </xf>
    <xf numFmtId="0" fontId="14" fillId="0" borderId="3" xfId="28" quotePrefix="1" applyBorder="1" applyAlignment="1">
      <alignment horizontal="center" vertical="center" wrapText="1"/>
    </xf>
    <xf numFmtId="0" fontId="14" fillId="0" borderId="10" xfId="29" quotePrefix="1" applyBorder="1" applyAlignment="1">
      <alignment horizontal="center" vertical="center" wrapText="1"/>
    </xf>
    <xf numFmtId="0" fontId="15" fillId="0" borderId="5" xfId="30" quotePrefix="1" applyBorder="1" applyAlignment="1">
      <alignment horizontal="left" vertical="center" wrapText="1"/>
    </xf>
    <xf numFmtId="0" fontId="15" fillId="0" borderId="8" xfId="30" quotePrefix="1" applyBorder="1" applyAlignment="1">
      <alignment horizontal="left" vertical="center" wrapText="1"/>
    </xf>
    <xf numFmtId="43" fontId="15" fillId="0" borderId="8" xfId="1" applyFont="1" applyBorder="1" applyAlignment="1">
      <alignment horizontal="right" vertical="center" wrapText="1"/>
    </xf>
    <xf numFmtId="43" fontId="15" fillId="0" borderId="7" xfId="1" applyFont="1" applyBorder="1" applyAlignment="1">
      <alignment horizontal="right" vertical="center" wrapText="1"/>
    </xf>
    <xf numFmtId="43" fontId="15" fillId="0" borderId="5" xfId="1" applyFont="1" applyBorder="1" applyAlignment="1">
      <alignment horizontal="right" vertical="center" wrapText="1"/>
    </xf>
    <xf numFmtId="43" fontId="15" fillId="0" borderId="6" xfId="1" applyFont="1" applyBorder="1" applyAlignment="1">
      <alignment horizontal="right" vertical="center" wrapText="1"/>
    </xf>
    <xf numFmtId="0" fontId="15" fillId="0" borderId="6" xfId="30" quotePrefix="1" applyBorder="1" applyAlignment="1">
      <alignment horizontal="left" vertical="center" wrapText="1"/>
    </xf>
    <xf numFmtId="43" fontId="14" fillId="0" borderId="6" xfId="1" applyFont="1" applyBorder="1" applyAlignment="1">
      <alignment horizontal="right" vertical="center" wrapText="1"/>
    </xf>
    <xf numFmtId="43" fontId="14" fillId="0" borderId="6" xfId="1" applyFont="1" applyFill="1" applyBorder="1" applyAlignment="1">
      <alignment horizontal="right" vertical="center" wrapText="1"/>
    </xf>
    <xf numFmtId="43" fontId="14" fillId="0" borderId="7" xfId="1" applyFont="1" applyBorder="1" applyAlignment="1">
      <alignment horizontal="right" vertical="center" wrapText="1"/>
    </xf>
    <xf numFmtId="43" fontId="0" fillId="0" borderId="0" xfId="0" applyNumberFormat="1" applyAlignment="1">
      <alignment wrapText="1"/>
    </xf>
    <xf numFmtId="0" fontId="0" fillId="0" borderId="0" xfId="0" applyBorder="1"/>
    <xf numFmtId="43" fontId="7" fillId="0" borderId="0" xfId="1" applyFont="1" applyFill="1" applyBorder="1" applyAlignment="1">
      <alignment horizontal="right" vertical="center" wrapText="1"/>
    </xf>
    <xf numFmtId="43" fontId="15" fillId="0" borderId="0" xfId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3" fontId="0" fillId="0" borderId="0" xfId="1" applyFont="1" applyAlignment="1">
      <alignment wrapText="1"/>
    </xf>
    <xf numFmtId="0" fontId="3" fillId="0" borderId="0" xfId="2" quotePrefix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/>
    </xf>
    <xf numFmtId="0" fontId="6" fillId="0" borderId="2" xfId="3" quotePrefix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0" borderId="3" xfId="4" quotePrefix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3" fillId="0" borderId="0" xfId="12" quotePrefix="1" applyAlignment="1">
      <alignment horizontal="center" vertical="top" wrapText="1"/>
    </xf>
    <xf numFmtId="0" fontId="0" fillId="0" borderId="0" xfId="0" applyAlignment="1">
      <alignment wrapText="1"/>
    </xf>
    <xf numFmtId="0" fontId="12" fillId="0" borderId="0" xfId="22" quotePrefix="1" applyAlignment="1">
      <alignment horizontal="left" vertical="center" wrapText="1"/>
    </xf>
    <xf numFmtId="43" fontId="14" fillId="0" borderId="16" xfId="1" applyFont="1" applyBorder="1" applyAlignment="1">
      <alignment horizontal="right" vertical="center" wrapText="1"/>
    </xf>
    <xf numFmtId="43" fontId="2" fillId="0" borderId="17" xfId="1" applyFont="1" applyBorder="1" applyAlignment="1">
      <alignment wrapText="1"/>
    </xf>
    <xf numFmtId="43" fontId="15" fillId="0" borderId="3" xfId="1" applyFont="1" applyBorder="1" applyAlignment="1">
      <alignment horizontal="right" vertical="center" wrapText="1"/>
    </xf>
    <xf numFmtId="43" fontId="1" fillId="0" borderId="4" xfId="1" applyFont="1" applyBorder="1" applyAlignment="1">
      <alignment wrapText="1"/>
    </xf>
    <xf numFmtId="43" fontId="15" fillId="0" borderId="14" xfId="1" applyFont="1" applyBorder="1" applyAlignment="1">
      <alignment horizontal="right" vertical="center" wrapText="1"/>
    </xf>
    <xf numFmtId="43" fontId="1" fillId="0" borderId="15" xfId="1" applyFont="1" applyBorder="1" applyAlignment="1">
      <alignment wrapText="1"/>
    </xf>
    <xf numFmtId="43" fontId="15" fillId="0" borderId="16" xfId="1" applyFont="1" applyBorder="1" applyAlignment="1">
      <alignment horizontal="right" vertical="center" wrapText="1"/>
    </xf>
    <xf numFmtId="43" fontId="1" fillId="0" borderId="17" xfId="1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1" fillId="0" borderId="9" xfId="14" quotePrefix="1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10" fillId="0" borderId="9" xfId="15" quotePrefix="1" applyBorder="1" applyAlignment="1">
      <alignment horizontal="right" vertical="center" wrapText="1"/>
    </xf>
    <xf numFmtId="0" fontId="14" fillId="0" borderId="3" xfId="28" quotePrefix="1" applyBorder="1" applyAlignment="1">
      <alignment horizontal="center" vertical="center" wrapText="1"/>
    </xf>
  </cellXfs>
  <cellStyles count="31">
    <cellStyle name="Comma" xfId="1" builtinId="3"/>
    <cellStyle name="Normal" xfId="0" builtinId="0"/>
    <cellStyle name="S0" xfId="13" xr:uid="{B4DE4F6F-004E-4FFB-AC65-1C30F7348F37}"/>
    <cellStyle name="S1" xfId="2" xr:uid="{E37DD04A-DC3D-4CB7-8ACF-80D54B2C9C5E}"/>
    <cellStyle name="S1 2" xfId="15" xr:uid="{0AEE30E2-80FF-43BD-B03A-D308978B2384}"/>
    <cellStyle name="S10" xfId="7" xr:uid="{017844D9-7EA5-4A50-98A4-9B1540063500}"/>
    <cellStyle name="S10 2" xfId="19" xr:uid="{E34588CE-0ABC-4332-B505-365CC1D771C8}"/>
    <cellStyle name="S10 3" xfId="26" xr:uid="{B8EBEBF0-24F2-4FC8-AC39-C9C3866A3530}"/>
    <cellStyle name="S11 2" xfId="21" xr:uid="{91C44430-824B-4F76-B4D9-200AB6D8FF1A}"/>
    <cellStyle name="S11 3" xfId="24" xr:uid="{E1555943-BD08-4517-A396-1BDF4F311753}"/>
    <cellStyle name="S12" xfId="11" xr:uid="{70A6EAFA-0F0A-46D2-A5CC-D5917D03A26E}"/>
    <cellStyle name="S13 2" xfId="27" xr:uid="{F51BDEAC-D233-43B4-965B-89D0666CFDF5}"/>
    <cellStyle name="S14 2" xfId="20" xr:uid="{CBD0C936-CF8F-417F-93E1-74C733DC93E3}"/>
    <cellStyle name="S16" xfId="23" xr:uid="{D946466D-7D28-4375-B052-D76164A86DED}"/>
    <cellStyle name="S17" xfId="22" xr:uid="{A8F4D8CE-C28C-4F9A-B846-F819291CEAFD}"/>
    <cellStyle name="S2 2" xfId="12" xr:uid="{0BA049BF-E3DC-4A0F-800E-3A52F8FE4B21}"/>
    <cellStyle name="S3" xfId="3" xr:uid="{A3B7B654-8EA9-444F-A6CC-C5D8DE710462}"/>
    <cellStyle name="S3 2" xfId="14" xr:uid="{99128D22-6380-4884-A30D-05D7C7BC70BE}"/>
    <cellStyle name="S4" xfId="5" xr:uid="{F0836447-A5D7-4BAC-B335-FC77063BA33B}"/>
    <cellStyle name="S4 2" xfId="16" xr:uid="{17373F7F-1EE4-44FB-9A19-2A4C65B91BAC}"/>
    <cellStyle name="S4 4" xfId="28" xr:uid="{F1CF2514-1AA2-4A5D-88AE-3A8B5887D38E}"/>
    <cellStyle name="S5" xfId="6" xr:uid="{7CE23AED-D6FF-4137-A699-91899F4C8290}"/>
    <cellStyle name="S5 3" xfId="29" xr:uid="{DA63E4C3-B2A8-4198-9F45-B608FD5F48C2}"/>
    <cellStyle name="S6" xfId="4" xr:uid="{DD3DF6E8-FA51-423F-8AAD-DE6F2DFCD2CA}"/>
    <cellStyle name="S7" xfId="9" xr:uid="{D883B216-795C-4BAA-8026-0FF293110B43}"/>
    <cellStyle name="S7 2" xfId="17" xr:uid="{7F535DC8-A459-4215-847D-B3F462D4CA5B}"/>
    <cellStyle name="S7 4" xfId="30" xr:uid="{D06AD71A-3B29-4B89-9FD2-D43C0B13229B}"/>
    <cellStyle name="S8" xfId="8" xr:uid="{5683C1CC-497A-4F8C-9032-50B53D748E25}"/>
    <cellStyle name="S8 2" xfId="18" xr:uid="{E50BE401-C341-4A56-B2F3-DFA825C47836}"/>
    <cellStyle name="S9" xfId="10" xr:uid="{D99C5635-1D81-4DB9-9CBA-5DB5C7405D54}"/>
    <cellStyle name="S9 2" xfId="25" xr:uid="{2EC0DAFA-F5B6-4555-8DC0-1EF6EC0461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54DB9-B14C-41F5-854F-A1179F83B115}">
  <dimension ref="A2:G74"/>
  <sheetViews>
    <sheetView topLeftCell="A31" workbookViewId="0">
      <selection activeCell="D39" sqref="D39"/>
    </sheetView>
  </sheetViews>
  <sheetFormatPr defaultRowHeight="15" x14ac:dyDescent="0.25"/>
  <cols>
    <col min="1" max="1" width="7.85546875" style="1" customWidth="1"/>
    <col min="2" max="2" width="38.5703125" style="1" customWidth="1"/>
    <col min="3" max="3" width="19.5703125" style="1" customWidth="1"/>
    <col min="4" max="4" width="20.85546875" style="1" customWidth="1"/>
    <col min="5" max="6" width="9.140625" style="1"/>
    <col min="7" max="7" width="21.7109375" style="1" customWidth="1"/>
    <col min="8" max="256" width="9.140625" style="1"/>
    <col min="257" max="257" width="7.85546875" style="1" customWidth="1"/>
    <col min="258" max="258" width="39.85546875" style="1" customWidth="1"/>
    <col min="259" max="259" width="19.5703125" style="1" customWidth="1"/>
    <col min="260" max="260" width="19.85546875" style="1" customWidth="1"/>
    <col min="261" max="512" width="9.140625" style="1"/>
    <col min="513" max="513" width="7.85546875" style="1" customWidth="1"/>
    <col min="514" max="514" width="39.85546875" style="1" customWidth="1"/>
    <col min="515" max="515" width="19.5703125" style="1" customWidth="1"/>
    <col min="516" max="516" width="19.85546875" style="1" customWidth="1"/>
    <col min="517" max="768" width="9.140625" style="1"/>
    <col min="769" max="769" width="7.85546875" style="1" customWidth="1"/>
    <col min="770" max="770" width="39.85546875" style="1" customWidth="1"/>
    <col min="771" max="771" width="19.5703125" style="1" customWidth="1"/>
    <col min="772" max="772" width="19.85546875" style="1" customWidth="1"/>
    <col min="773" max="1024" width="9.140625" style="1"/>
    <col min="1025" max="1025" width="7.85546875" style="1" customWidth="1"/>
    <col min="1026" max="1026" width="39.85546875" style="1" customWidth="1"/>
    <col min="1027" max="1027" width="19.5703125" style="1" customWidth="1"/>
    <col min="1028" max="1028" width="19.85546875" style="1" customWidth="1"/>
    <col min="1029" max="1280" width="9.140625" style="1"/>
    <col min="1281" max="1281" width="7.85546875" style="1" customWidth="1"/>
    <col min="1282" max="1282" width="39.85546875" style="1" customWidth="1"/>
    <col min="1283" max="1283" width="19.5703125" style="1" customWidth="1"/>
    <col min="1284" max="1284" width="19.85546875" style="1" customWidth="1"/>
    <col min="1285" max="1536" width="9.140625" style="1"/>
    <col min="1537" max="1537" width="7.85546875" style="1" customWidth="1"/>
    <col min="1538" max="1538" width="39.85546875" style="1" customWidth="1"/>
    <col min="1539" max="1539" width="19.5703125" style="1" customWidth="1"/>
    <col min="1540" max="1540" width="19.85546875" style="1" customWidth="1"/>
    <col min="1541" max="1792" width="9.140625" style="1"/>
    <col min="1793" max="1793" width="7.85546875" style="1" customWidth="1"/>
    <col min="1794" max="1794" width="39.85546875" style="1" customWidth="1"/>
    <col min="1795" max="1795" width="19.5703125" style="1" customWidth="1"/>
    <col min="1796" max="1796" width="19.85546875" style="1" customWidth="1"/>
    <col min="1797" max="2048" width="9.140625" style="1"/>
    <col min="2049" max="2049" width="7.85546875" style="1" customWidth="1"/>
    <col min="2050" max="2050" width="39.85546875" style="1" customWidth="1"/>
    <col min="2051" max="2051" width="19.5703125" style="1" customWidth="1"/>
    <col min="2052" max="2052" width="19.85546875" style="1" customWidth="1"/>
    <col min="2053" max="2304" width="9.140625" style="1"/>
    <col min="2305" max="2305" width="7.85546875" style="1" customWidth="1"/>
    <col min="2306" max="2306" width="39.85546875" style="1" customWidth="1"/>
    <col min="2307" max="2307" width="19.5703125" style="1" customWidth="1"/>
    <col min="2308" max="2308" width="19.85546875" style="1" customWidth="1"/>
    <col min="2309" max="2560" width="9.140625" style="1"/>
    <col min="2561" max="2561" width="7.85546875" style="1" customWidth="1"/>
    <col min="2562" max="2562" width="39.85546875" style="1" customWidth="1"/>
    <col min="2563" max="2563" width="19.5703125" style="1" customWidth="1"/>
    <col min="2564" max="2564" width="19.85546875" style="1" customWidth="1"/>
    <col min="2565" max="2816" width="9.140625" style="1"/>
    <col min="2817" max="2817" width="7.85546875" style="1" customWidth="1"/>
    <col min="2818" max="2818" width="39.85546875" style="1" customWidth="1"/>
    <col min="2819" max="2819" width="19.5703125" style="1" customWidth="1"/>
    <col min="2820" max="2820" width="19.85546875" style="1" customWidth="1"/>
    <col min="2821" max="3072" width="9.140625" style="1"/>
    <col min="3073" max="3073" width="7.85546875" style="1" customWidth="1"/>
    <col min="3074" max="3074" width="39.85546875" style="1" customWidth="1"/>
    <col min="3075" max="3075" width="19.5703125" style="1" customWidth="1"/>
    <col min="3076" max="3076" width="19.85546875" style="1" customWidth="1"/>
    <col min="3077" max="3328" width="9.140625" style="1"/>
    <col min="3329" max="3329" width="7.85546875" style="1" customWidth="1"/>
    <col min="3330" max="3330" width="39.85546875" style="1" customWidth="1"/>
    <col min="3331" max="3331" width="19.5703125" style="1" customWidth="1"/>
    <col min="3332" max="3332" width="19.85546875" style="1" customWidth="1"/>
    <col min="3333" max="3584" width="9.140625" style="1"/>
    <col min="3585" max="3585" width="7.85546875" style="1" customWidth="1"/>
    <col min="3586" max="3586" width="39.85546875" style="1" customWidth="1"/>
    <col min="3587" max="3587" width="19.5703125" style="1" customWidth="1"/>
    <col min="3588" max="3588" width="19.85546875" style="1" customWidth="1"/>
    <col min="3589" max="3840" width="9.140625" style="1"/>
    <col min="3841" max="3841" width="7.85546875" style="1" customWidth="1"/>
    <col min="3842" max="3842" width="39.85546875" style="1" customWidth="1"/>
    <col min="3843" max="3843" width="19.5703125" style="1" customWidth="1"/>
    <col min="3844" max="3844" width="19.85546875" style="1" customWidth="1"/>
    <col min="3845" max="4096" width="9.140625" style="1"/>
    <col min="4097" max="4097" width="7.85546875" style="1" customWidth="1"/>
    <col min="4098" max="4098" width="39.85546875" style="1" customWidth="1"/>
    <col min="4099" max="4099" width="19.5703125" style="1" customWidth="1"/>
    <col min="4100" max="4100" width="19.85546875" style="1" customWidth="1"/>
    <col min="4101" max="4352" width="9.140625" style="1"/>
    <col min="4353" max="4353" width="7.85546875" style="1" customWidth="1"/>
    <col min="4354" max="4354" width="39.85546875" style="1" customWidth="1"/>
    <col min="4355" max="4355" width="19.5703125" style="1" customWidth="1"/>
    <col min="4356" max="4356" width="19.85546875" style="1" customWidth="1"/>
    <col min="4357" max="4608" width="9.140625" style="1"/>
    <col min="4609" max="4609" width="7.85546875" style="1" customWidth="1"/>
    <col min="4610" max="4610" width="39.85546875" style="1" customWidth="1"/>
    <col min="4611" max="4611" width="19.5703125" style="1" customWidth="1"/>
    <col min="4612" max="4612" width="19.85546875" style="1" customWidth="1"/>
    <col min="4613" max="4864" width="9.140625" style="1"/>
    <col min="4865" max="4865" width="7.85546875" style="1" customWidth="1"/>
    <col min="4866" max="4866" width="39.85546875" style="1" customWidth="1"/>
    <col min="4867" max="4867" width="19.5703125" style="1" customWidth="1"/>
    <col min="4868" max="4868" width="19.85546875" style="1" customWidth="1"/>
    <col min="4869" max="5120" width="9.140625" style="1"/>
    <col min="5121" max="5121" width="7.85546875" style="1" customWidth="1"/>
    <col min="5122" max="5122" width="39.85546875" style="1" customWidth="1"/>
    <col min="5123" max="5123" width="19.5703125" style="1" customWidth="1"/>
    <col min="5124" max="5124" width="19.85546875" style="1" customWidth="1"/>
    <col min="5125" max="5376" width="9.140625" style="1"/>
    <col min="5377" max="5377" width="7.85546875" style="1" customWidth="1"/>
    <col min="5378" max="5378" width="39.85546875" style="1" customWidth="1"/>
    <col min="5379" max="5379" width="19.5703125" style="1" customWidth="1"/>
    <col min="5380" max="5380" width="19.85546875" style="1" customWidth="1"/>
    <col min="5381" max="5632" width="9.140625" style="1"/>
    <col min="5633" max="5633" width="7.85546875" style="1" customWidth="1"/>
    <col min="5634" max="5634" width="39.85546875" style="1" customWidth="1"/>
    <col min="5635" max="5635" width="19.5703125" style="1" customWidth="1"/>
    <col min="5636" max="5636" width="19.85546875" style="1" customWidth="1"/>
    <col min="5637" max="5888" width="9.140625" style="1"/>
    <col min="5889" max="5889" width="7.85546875" style="1" customWidth="1"/>
    <col min="5890" max="5890" width="39.85546875" style="1" customWidth="1"/>
    <col min="5891" max="5891" width="19.5703125" style="1" customWidth="1"/>
    <col min="5892" max="5892" width="19.85546875" style="1" customWidth="1"/>
    <col min="5893" max="6144" width="9.140625" style="1"/>
    <col min="6145" max="6145" width="7.85546875" style="1" customWidth="1"/>
    <col min="6146" max="6146" width="39.85546875" style="1" customWidth="1"/>
    <col min="6147" max="6147" width="19.5703125" style="1" customWidth="1"/>
    <col min="6148" max="6148" width="19.85546875" style="1" customWidth="1"/>
    <col min="6149" max="6400" width="9.140625" style="1"/>
    <col min="6401" max="6401" width="7.85546875" style="1" customWidth="1"/>
    <col min="6402" max="6402" width="39.85546875" style="1" customWidth="1"/>
    <col min="6403" max="6403" width="19.5703125" style="1" customWidth="1"/>
    <col min="6404" max="6404" width="19.85546875" style="1" customWidth="1"/>
    <col min="6405" max="6656" width="9.140625" style="1"/>
    <col min="6657" max="6657" width="7.85546875" style="1" customWidth="1"/>
    <col min="6658" max="6658" width="39.85546875" style="1" customWidth="1"/>
    <col min="6659" max="6659" width="19.5703125" style="1" customWidth="1"/>
    <col min="6660" max="6660" width="19.85546875" style="1" customWidth="1"/>
    <col min="6661" max="6912" width="9.140625" style="1"/>
    <col min="6913" max="6913" width="7.85546875" style="1" customWidth="1"/>
    <col min="6914" max="6914" width="39.85546875" style="1" customWidth="1"/>
    <col min="6915" max="6915" width="19.5703125" style="1" customWidth="1"/>
    <col min="6916" max="6916" width="19.85546875" style="1" customWidth="1"/>
    <col min="6917" max="7168" width="9.140625" style="1"/>
    <col min="7169" max="7169" width="7.85546875" style="1" customWidth="1"/>
    <col min="7170" max="7170" width="39.85546875" style="1" customWidth="1"/>
    <col min="7171" max="7171" width="19.5703125" style="1" customWidth="1"/>
    <col min="7172" max="7172" width="19.85546875" style="1" customWidth="1"/>
    <col min="7173" max="7424" width="9.140625" style="1"/>
    <col min="7425" max="7425" width="7.85546875" style="1" customWidth="1"/>
    <col min="7426" max="7426" width="39.85546875" style="1" customWidth="1"/>
    <col min="7427" max="7427" width="19.5703125" style="1" customWidth="1"/>
    <col min="7428" max="7428" width="19.85546875" style="1" customWidth="1"/>
    <col min="7429" max="7680" width="9.140625" style="1"/>
    <col min="7681" max="7681" width="7.85546875" style="1" customWidth="1"/>
    <col min="7682" max="7682" width="39.85546875" style="1" customWidth="1"/>
    <col min="7683" max="7683" width="19.5703125" style="1" customWidth="1"/>
    <col min="7684" max="7684" width="19.85546875" style="1" customWidth="1"/>
    <col min="7685" max="7936" width="9.140625" style="1"/>
    <col min="7937" max="7937" width="7.85546875" style="1" customWidth="1"/>
    <col min="7938" max="7938" width="39.85546875" style="1" customWidth="1"/>
    <col min="7939" max="7939" width="19.5703125" style="1" customWidth="1"/>
    <col min="7940" max="7940" width="19.85546875" style="1" customWidth="1"/>
    <col min="7941" max="8192" width="9.140625" style="1"/>
    <col min="8193" max="8193" width="7.85546875" style="1" customWidth="1"/>
    <col min="8194" max="8194" width="39.85546875" style="1" customWidth="1"/>
    <col min="8195" max="8195" width="19.5703125" style="1" customWidth="1"/>
    <col min="8196" max="8196" width="19.85546875" style="1" customWidth="1"/>
    <col min="8197" max="8448" width="9.140625" style="1"/>
    <col min="8449" max="8449" width="7.85546875" style="1" customWidth="1"/>
    <col min="8450" max="8450" width="39.85546875" style="1" customWidth="1"/>
    <col min="8451" max="8451" width="19.5703125" style="1" customWidth="1"/>
    <col min="8452" max="8452" width="19.85546875" style="1" customWidth="1"/>
    <col min="8453" max="8704" width="9.140625" style="1"/>
    <col min="8705" max="8705" width="7.85546875" style="1" customWidth="1"/>
    <col min="8706" max="8706" width="39.85546875" style="1" customWidth="1"/>
    <col min="8707" max="8707" width="19.5703125" style="1" customWidth="1"/>
    <col min="8708" max="8708" width="19.85546875" style="1" customWidth="1"/>
    <col min="8709" max="8960" width="9.140625" style="1"/>
    <col min="8961" max="8961" width="7.85546875" style="1" customWidth="1"/>
    <col min="8962" max="8962" width="39.85546875" style="1" customWidth="1"/>
    <col min="8963" max="8963" width="19.5703125" style="1" customWidth="1"/>
    <col min="8964" max="8964" width="19.85546875" style="1" customWidth="1"/>
    <col min="8965" max="9216" width="9.140625" style="1"/>
    <col min="9217" max="9217" width="7.85546875" style="1" customWidth="1"/>
    <col min="9218" max="9218" width="39.85546875" style="1" customWidth="1"/>
    <col min="9219" max="9219" width="19.5703125" style="1" customWidth="1"/>
    <col min="9220" max="9220" width="19.85546875" style="1" customWidth="1"/>
    <col min="9221" max="9472" width="9.140625" style="1"/>
    <col min="9473" max="9473" width="7.85546875" style="1" customWidth="1"/>
    <col min="9474" max="9474" width="39.85546875" style="1" customWidth="1"/>
    <col min="9475" max="9475" width="19.5703125" style="1" customWidth="1"/>
    <col min="9476" max="9476" width="19.85546875" style="1" customWidth="1"/>
    <col min="9477" max="9728" width="9.140625" style="1"/>
    <col min="9729" max="9729" width="7.85546875" style="1" customWidth="1"/>
    <col min="9730" max="9730" width="39.85546875" style="1" customWidth="1"/>
    <col min="9731" max="9731" width="19.5703125" style="1" customWidth="1"/>
    <col min="9732" max="9732" width="19.85546875" style="1" customWidth="1"/>
    <col min="9733" max="9984" width="9.140625" style="1"/>
    <col min="9985" max="9985" width="7.85546875" style="1" customWidth="1"/>
    <col min="9986" max="9986" width="39.85546875" style="1" customWidth="1"/>
    <col min="9987" max="9987" width="19.5703125" style="1" customWidth="1"/>
    <col min="9988" max="9988" width="19.85546875" style="1" customWidth="1"/>
    <col min="9989" max="10240" width="9.140625" style="1"/>
    <col min="10241" max="10241" width="7.85546875" style="1" customWidth="1"/>
    <col min="10242" max="10242" width="39.85546875" style="1" customWidth="1"/>
    <col min="10243" max="10243" width="19.5703125" style="1" customWidth="1"/>
    <col min="10244" max="10244" width="19.85546875" style="1" customWidth="1"/>
    <col min="10245" max="10496" width="9.140625" style="1"/>
    <col min="10497" max="10497" width="7.85546875" style="1" customWidth="1"/>
    <col min="10498" max="10498" width="39.85546875" style="1" customWidth="1"/>
    <col min="10499" max="10499" width="19.5703125" style="1" customWidth="1"/>
    <col min="10500" max="10500" width="19.85546875" style="1" customWidth="1"/>
    <col min="10501" max="10752" width="9.140625" style="1"/>
    <col min="10753" max="10753" width="7.85546875" style="1" customWidth="1"/>
    <col min="10754" max="10754" width="39.85546875" style="1" customWidth="1"/>
    <col min="10755" max="10755" width="19.5703125" style="1" customWidth="1"/>
    <col min="10756" max="10756" width="19.85546875" style="1" customWidth="1"/>
    <col min="10757" max="11008" width="9.140625" style="1"/>
    <col min="11009" max="11009" width="7.85546875" style="1" customWidth="1"/>
    <col min="11010" max="11010" width="39.85546875" style="1" customWidth="1"/>
    <col min="11011" max="11011" width="19.5703125" style="1" customWidth="1"/>
    <col min="11012" max="11012" width="19.85546875" style="1" customWidth="1"/>
    <col min="11013" max="11264" width="9.140625" style="1"/>
    <col min="11265" max="11265" width="7.85546875" style="1" customWidth="1"/>
    <col min="11266" max="11266" width="39.85546875" style="1" customWidth="1"/>
    <col min="11267" max="11267" width="19.5703125" style="1" customWidth="1"/>
    <col min="11268" max="11268" width="19.85546875" style="1" customWidth="1"/>
    <col min="11269" max="11520" width="9.140625" style="1"/>
    <col min="11521" max="11521" width="7.85546875" style="1" customWidth="1"/>
    <col min="11522" max="11522" width="39.85546875" style="1" customWidth="1"/>
    <col min="11523" max="11523" width="19.5703125" style="1" customWidth="1"/>
    <col min="11524" max="11524" width="19.85546875" style="1" customWidth="1"/>
    <col min="11525" max="11776" width="9.140625" style="1"/>
    <col min="11777" max="11777" width="7.85546875" style="1" customWidth="1"/>
    <col min="11778" max="11778" width="39.85546875" style="1" customWidth="1"/>
    <col min="11779" max="11779" width="19.5703125" style="1" customWidth="1"/>
    <col min="11780" max="11780" width="19.85546875" style="1" customWidth="1"/>
    <col min="11781" max="12032" width="9.140625" style="1"/>
    <col min="12033" max="12033" width="7.85546875" style="1" customWidth="1"/>
    <col min="12034" max="12034" width="39.85546875" style="1" customWidth="1"/>
    <col min="12035" max="12035" width="19.5703125" style="1" customWidth="1"/>
    <col min="12036" max="12036" width="19.85546875" style="1" customWidth="1"/>
    <col min="12037" max="12288" width="9.140625" style="1"/>
    <col min="12289" max="12289" width="7.85546875" style="1" customWidth="1"/>
    <col min="12290" max="12290" width="39.85546875" style="1" customWidth="1"/>
    <col min="12291" max="12291" width="19.5703125" style="1" customWidth="1"/>
    <col min="12292" max="12292" width="19.85546875" style="1" customWidth="1"/>
    <col min="12293" max="12544" width="9.140625" style="1"/>
    <col min="12545" max="12545" width="7.85546875" style="1" customWidth="1"/>
    <col min="12546" max="12546" width="39.85546875" style="1" customWidth="1"/>
    <col min="12547" max="12547" width="19.5703125" style="1" customWidth="1"/>
    <col min="12548" max="12548" width="19.85546875" style="1" customWidth="1"/>
    <col min="12549" max="12800" width="9.140625" style="1"/>
    <col min="12801" max="12801" width="7.85546875" style="1" customWidth="1"/>
    <col min="12802" max="12802" width="39.85546875" style="1" customWidth="1"/>
    <col min="12803" max="12803" width="19.5703125" style="1" customWidth="1"/>
    <col min="12804" max="12804" width="19.85546875" style="1" customWidth="1"/>
    <col min="12805" max="13056" width="9.140625" style="1"/>
    <col min="13057" max="13057" width="7.85546875" style="1" customWidth="1"/>
    <col min="13058" max="13058" width="39.85546875" style="1" customWidth="1"/>
    <col min="13059" max="13059" width="19.5703125" style="1" customWidth="1"/>
    <col min="13060" max="13060" width="19.85546875" style="1" customWidth="1"/>
    <col min="13061" max="13312" width="9.140625" style="1"/>
    <col min="13313" max="13313" width="7.85546875" style="1" customWidth="1"/>
    <col min="13314" max="13314" width="39.85546875" style="1" customWidth="1"/>
    <col min="13315" max="13315" width="19.5703125" style="1" customWidth="1"/>
    <col min="13316" max="13316" width="19.85546875" style="1" customWidth="1"/>
    <col min="13317" max="13568" width="9.140625" style="1"/>
    <col min="13569" max="13569" width="7.85546875" style="1" customWidth="1"/>
    <col min="13570" max="13570" width="39.85546875" style="1" customWidth="1"/>
    <col min="13571" max="13571" width="19.5703125" style="1" customWidth="1"/>
    <col min="13572" max="13572" width="19.85546875" style="1" customWidth="1"/>
    <col min="13573" max="13824" width="9.140625" style="1"/>
    <col min="13825" max="13825" width="7.85546875" style="1" customWidth="1"/>
    <col min="13826" max="13826" width="39.85546875" style="1" customWidth="1"/>
    <col min="13827" max="13827" width="19.5703125" style="1" customWidth="1"/>
    <col min="13828" max="13828" width="19.85546875" style="1" customWidth="1"/>
    <col min="13829" max="14080" width="9.140625" style="1"/>
    <col min="14081" max="14081" width="7.85546875" style="1" customWidth="1"/>
    <col min="14082" max="14082" width="39.85546875" style="1" customWidth="1"/>
    <col min="14083" max="14083" width="19.5703125" style="1" customWidth="1"/>
    <col min="14084" max="14084" width="19.85546875" style="1" customWidth="1"/>
    <col min="14085" max="14336" width="9.140625" style="1"/>
    <col min="14337" max="14337" width="7.85546875" style="1" customWidth="1"/>
    <col min="14338" max="14338" width="39.85546875" style="1" customWidth="1"/>
    <col min="14339" max="14339" width="19.5703125" style="1" customWidth="1"/>
    <col min="14340" max="14340" width="19.85546875" style="1" customWidth="1"/>
    <col min="14341" max="14592" width="9.140625" style="1"/>
    <col min="14593" max="14593" width="7.85546875" style="1" customWidth="1"/>
    <col min="14594" max="14594" width="39.85546875" style="1" customWidth="1"/>
    <col min="14595" max="14595" width="19.5703125" style="1" customWidth="1"/>
    <col min="14596" max="14596" width="19.85546875" style="1" customWidth="1"/>
    <col min="14597" max="14848" width="9.140625" style="1"/>
    <col min="14849" max="14849" width="7.85546875" style="1" customWidth="1"/>
    <col min="14850" max="14850" width="39.85546875" style="1" customWidth="1"/>
    <col min="14851" max="14851" width="19.5703125" style="1" customWidth="1"/>
    <col min="14852" max="14852" width="19.85546875" style="1" customWidth="1"/>
    <col min="14853" max="15104" width="9.140625" style="1"/>
    <col min="15105" max="15105" width="7.85546875" style="1" customWidth="1"/>
    <col min="15106" max="15106" width="39.85546875" style="1" customWidth="1"/>
    <col min="15107" max="15107" width="19.5703125" style="1" customWidth="1"/>
    <col min="15108" max="15108" width="19.85546875" style="1" customWidth="1"/>
    <col min="15109" max="15360" width="9.140625" style="1"/>
    <col min="15361" max="15361" width="7.85546875" style="1" customWidth="1"/>
    <col min="15362" max="15362" width="39.85546875" style="1" customWidth="1"/>
    <col min="15363" max="15363" width="19.5703125" style="1" customWidth="1"/>
    <col min="15364" max="15364" width="19.85546875" style="1" customWidth="1"/>
    <col min="15365" max="15616" width="9.140625" style="1"/>
    <col min="15617" max="15617" width="7.85546875" style="1" customWidth="1"/>
    <col min="15618" max="15618" width="39.85546875" style="1" customWidth="1"/>
    <col min="15619" max="15619" width="19.5703125" style="1" customWidth="1"/>
    <col min="15620" max="15620" width="19.85546875" style="1" customWidth="1"/>
    <col min="15621" max="15872" width="9.140625" style="1"/>
    <col min="15873" max="15873" width="7.85546875" style="1" customWidth="1"/>
    <col min="15874" max="15874" width="39.85546875" style="1" customWidth="1"/>
    <col min="15875" max="15875" width="19.5703125" style="1" customWidth="1"/>
    <col min="15876" max="15876" width="19.85546875" style="1" customWidth="1"/>
    <col min="15877" max="16128" width="9.140625" style="1"/>
    <col min="16129" max="16129" width="7.85546875" style="1" customWidth="1"/>
    <col min="16130" max="16130" width="39.85546875" style="1" customWidth="1"/>
    <col min="16131" max="16131" width="19.5703125" style="1" customWidth="1"/>
    <col min="16132" max="16132" width="19.85546875" style="1" customWidth="1"/>
    <col min="16133" max="16384" width="9.140625" style="1"/>
  </cols>
  <sheetData>
    <row r="2" spans="1:4" ht="23.1" customHeight="1" x14ac:dyDescent="0.25">
      <c r="A2" s="89" t="s">
        <v>0</v>
      </c>
      <c r="B2" s="89"/>
      <c r="C2" s="89"/>
      <c r="D2" s="89"/>
    </row>
    <row r="3" spans="1:4" ht="23.1" customHeight="1" x14ac:dyDescent="0.25">
      <c r="A3" s="90" t="s">
        <v>1</v>
      </c>
      <c r="B3" s="90"/>
      <c r="C3" s="2"/>
      <c r="D3" s="87" t="s">
        <v>273</v>
      </c>
    </row>
    <row r="4" spans="1:4" ht="23.1" customHeight="1" x14ac:dyDescent="0.25">
      <c r="A4" s="91" t="s">
        <v>2</v>
      </c>
      <c r="B4" s="91"/>
      <c r="C4" s="2"/>
      <c r="D4" s="3" t="s">
        <v>3</v>
      </c>
    </row>
    <row r="5" spans="1:4" ht="12.2" customHeight="1" x14ac:dyDescent="0.25"/>
    <row r="6" spans="1:4" ht="11.45" customHeight="1" x14ac:dyDescent="0.25">
      <c r="A6" s="92" t="s">
        <v>4</v>
      </c>
      <c r="B6" s="92" t="s">
        <v>5</v>
      </c>
      <c r="C6" s="94" t="s">
        <v>6</v>
      </c>
      <c r="D6" s="95"/>
    </row>
    <row r="7" spans="1:4" ht="11.45" customHeight="1" x14ac:dyDescent="0.25">
      <c r="A7" s="93"/>
      <c r="B7" s="93"/>
      <c r="C7" s="4" t="s">
        <v>7</v>
      </c>
      <c r="D7" s="5" t="s">
        <v>8</v>
      </c>
    </row>
    <row r="8" spans="1:4" ht="11.45" customHeight="1" x14ac:dyDescent="0.25">
      <c r="A8" s="6" t="s">
        <v>9</v>
      </c>
      <c r="B8" s="6" t="s">
        <v>10</v>
      </c>
      <c r="C8" s="6" t="s">
        <v>11</v>
      </c>
      <c r="D8" s="5" t="s">
        <v>12</v>
      </c>
    </row>
    <row r="9" spans="1:4" ht="14.25" customHeight="1" x14ac:dyDescent="0.25">
      <c r="A9" s="7" t="s">
        <v>11</v>
      </c>
      <c r="B9" s="8" t="s">
        <v>13</v>
      </c>
      <c r="C9" s="9"/>
      <c r="D9" s="10"/>
    </row>
    <row r="10" spans="1:4" ht="14.25" customHeight="1" x14ac:dyDescent="0.25">
      <c r="A10" s="11" t="s">
        <v>14</v>
      </c>
      <c r="B10" s="8" t="s">
        <v>15</v>
      </c>
      <c r="C10" s="9"/>
      <c r="D10" s="10"/>
    </row>
    <row r="11" spans="1:4" ht="14.25" customHeight="1" x14ac:dyDescent="0.25">
      <c r="A11" s="11" t="s">
        <v>16</v>
      </c>
      <c r="B11" s="12" t="s">
        <v>17</v>
      </c>
      <c r="C11" s="14">
        <v>4794842777</v>
      </c>
      <c r="D11" s="14">
        <v>2078630163.51</v>
      </c>
    </row>
    <row r="12" spans="1:4" ht="14.25" customHeight="1" x14ac:dyDescent="0.25">
      <c r="A12" s="11" t="s">
        <v>18</v>
      </c>
      <c r="B12" s="12" t="s">
        <v>19</v>
      </c>
      <c r="C12" s="14">
        <v>16954831334.709999</v>
      </c>
      <c r="D12" s="14">
        <v>30349965733.889999</v>
      </c>
    </row>
    <row r="13" spans="1:4" ht="14.25" customHeight="1" x14ac:dyDescent="0.25">
      <c r="A13" s="11" t="s">
        <v>20</v>
      </c>
      <c r="B13" s="12" t="s">
        <v>21</v>
      </c>
      <c r="C13" s="14">
        <v>242490031.50999999</v>
      </c>
      <c r="D13" s="14">
        <v>583828315.44000006</v>
      </c>
    </row>
    <row r="14" spans="1:4" ht="14.25" customHeight="1" x14ac:dyDescent="0.25">
      <c r="A14" s="11" t="s">
        <v>22</v>
      </c>
      <c r="B14" s="12" t="s">
        <v>23</v>
      </c>
      <c r="C14" s="14">
        <v>1708343054.24</v>
      </c>
      <c r="D14" s="14">
        <v>1667925775.3399999</v>
      </c>
    </row>
    <row r="15" spans="1:4" ht="14.25" customHeight="1" x14ac:dyDescent="0.25">
      <c r="A15" s="11" t="s">
        <v>24</v>
      </c>
      <c r="B15" s="12" t="s">
        <v>25</v>
      </c>
      <c r="C15" s="14">
        <v>14000000</v>
      </c>
      <c r="D15" s="14">
        <v>14000000</v>
      </c>
    </row>
    <row r="16" spans="1:4" ht="14.25" customHeight="1" x14ac:dyDescent="0.25">
      <c r="A16" s="11" t="s">
        <v>26</v>
      </c>
      <c r="B16" s="12" t="s">
        <v>27</v>
      </c>
      <c r="C16" s="14">
        <v>14086116007.74</v>
      </c>
      <c r="D16" s="14">
        <v>14707054406.99</v>
      </c>
    </row>
    <row r="17" spans="1:4" ht="14.25" customHeight="1" x14ac:dyDescent="0.25">
      <c r="A17" s="11" t="s">
        <v>28</v>
      </c>
      <c r="B17" s="12" t="s">
        <v>29</v>
      </c>
      <c r="C17" s="14">
        <v>9316270924.3500004</v>
      </c>
      <c r="D17" s="14">
        <v>10337726789.23</v>
      </c>
    </row>
    <row r="18" spans="1:4" ht="14.25" customHeight="1" x14ac:dyDescent="0.25">
      <c r="A18" s="11" t="s">
        <v>30</v>
      </c>
      <c r="B18" s="12" t="s">
        <v>31</v>
      </c>
      <c r="C18" s="13"/>
      <c r="D18" s="14"/>
    </row>
    <row r="19" spans="1:4" ht="14.25" customHeight="1" x14ac:dyDescent="0.25">
      <c r="A19" s="11" t="s">
        <v>32</v>
      </c>
      <c r="B19" s="12" t="s">
        <v>33</v>
      </c>
      <c r="C19" s="13">
        <v>0</v>
      </c>
      <c r="D19" s="14"/>
    </row>
    <row r="20" spans="1:4" ht="14.25" customHeight="1" x14ac:dyDescent="0.25">
      <c r="A20" s="11" t="s">
        <v>34</v>
      </c>
      <c r="B20" s="12" t="s">
        <v>35</v>
      </c>
      <c r="C20" s="13"/>
      <c r="D20" s="14"/>
    </row>
    <row r="21" spans="1:4" ht="14.25" customHeight="1" x14ac:dyDescent="0.25">
      <c r="A21" s="11" t="s">
        <v>36</v>
      </c>
      <c r="B21" s="8" t="s">
        <v>37</v>
      </c>
      <c r="C21" s="13">
        <f>SUM(C11:C20)</f>
        <v>47116894129.549995</v>
      </c>
      <c r="D21" s="14">
        <f>SUM(D11:D20)</f>
        <v>59739131184.399994</v>
      </c>
    </row>
    <row r="22" spans="1:4" ht="14.25" customHeight="1" x14ac:dyDescent="0.25">
      <c r="A22" s="11" t="s">
        <v>38</v>
      </c>
      <c r="B22" s="8" t="s">
        <v>39</v>
      </c>
      <c r="C22" s="15"/>
      <c r="D22" s="10"/>
    </row>
    <row r="23" spans="1:4" ht="14.25" customHeight="1" x14ac:dyDescent="0.25">
      <c r="A23" s="11" t="s">
        <v>40</v>
      </c>
      <c r="B23" s="12" t="s">
        <v>41</v>
      </c>
      <c r="C23" s="14">
        <v>3729573237.3099999</v>
      </c>
      <c r="D23" s="14">
        <v>3547786158.2399998</v>
      </c>
    </row>
    <row r="24" spans="1:4" ht="14.25" customHeight="1" x14ac:dyDescent="0.25">
      <c r="A24" s="11" t="s">
        <v>42</v>
      </c>
      <c r="B24" s="12" t="s">
        <v>43</v>
      </c>
      <c r="C24" s="14">
        <v>1686666.68</v>
      </c>
      <c r="D24" s="14">
        <v>1321666.7</v>
      </c>
    </row>
    <row r="25" spans="1:4" ht="14.25" customHeight="1" x14ac:dyDescent="0.25">
      <c r="A25" s="11" t="s">
        <v>44</v>
      </c>
      <c r="B25" s="12" t="s">
        <v>45</v>
      </c>
      <c r="C25" s="14"/>
      <c r="D25" s="14"/>
    </row>
    <row r="26" spans="1:4" ht="14.25" customHeight="1" x14ac:dyDescent="0.25">
      <c r="A26" s="11" t="s">
        <v>46</v>
      </c>
      <c r="B26" s="12" t="s">
        <v>47</v>
      </c>
      <c r="C26" s="14">
        <v>184471654.90000001</v>
      </c>
      <c r="D26" s="14">
        <v>184471654.90000001</v>
      </c>
    </row>
    <row r="27" spans="1:4" ht="14.25" customHeight="1" x14ac:dyDescent="0.25">
      <c r="A27" s="11" t="s">
        <v>48</v>
      </c>
      <c r="B27" s="12" t="s">
        <v>49</v>
      </c>
      <c r="C27" s="14"/>
      <c r="D27" s="14"/>
    </row>
    <row r="28" spans="1:4" ht="14.25" customHeight="1" x14ac:dyDescent="0.25">
      <c r="A28" s="11" t="s">
        <v>26</v>
      </c>
      <c r="B28" s="12" t="s">
        <v>50</v>
      </c>
      <c r="C28" s="13"/>
      <c r="D28" s="14"/>
    </row>
    <row r="29" spans="1:4" ht="21" customHeight="1" x14ac:dyDescent="0.25">
      <c r="A29" s="11" t="s">
        <v>28</v>
      </c>
      <c r="B29" s="12" t="s">
        <v>51</v>
      </c>
      <c r="C29" s="13"/>
      <c r="D29" s="14"/>
    </row>
    <row r="30" spans="1:4" ht="14.25" customHeight="1" x14ac:dyDescent="0.25">
      <c r="A30" s="11" t="s">
        <v>52</v>
      </c>
      <c r="B30" s="12" t="s">
        <v>53</v>
      </c>
      <c r="C30" s="13"/>
      <c r="D30" s="14"/>
    </row>
    <row r="31" spans="1:4" ht="14.25" customHeight="1" x14ac:dyDescent="0.25">
      <c r="A31" s="11" t="s">
        <v>54</v>
      </c>
      <c r="B31" s="12" t="s">
        <v>35</v>
      </c>
      <c r="C31" s="13"/>
      <c r="D31" s="14"/>
    </row>
    <row r="32" spans="1:4" ht="14.25" customHeight="1" x14ac:dyDescent="0.25">
      <c r="A32" s="11" t="s">
        <v>55</v>
      </c>
      <c r="B32" s="8" t="s">
        <v>56</v>
      </c>
      <c r="C32" s="13">
        <f>SUM(C23:C31)</f>
        <v>3915731558.8899999</v>
      </c>
      <c r="D32" s="14">
        <f>SUM(D23:D31)</f>
        <v>3733579479.8399997</v>
      </c>
    </row>
    <row r="33" spans="1:4" ht="14.25" customHeight="1" x14ac:dyDescent="0.25">
      <c r="A33" s="11" t="s">
        <v>57</v>
      </c>
      <c r="B33" s="8" t="s">
        <v>58</v>
      </c>
      <c r="C33" s="16">
        <f>+C21+C32</f>
        <v>51032625688.439995</v>
      </c>
      <c r="D33" s="17">
        <f>+D21+D32</f>
        <v>63472710664.23999</v>
      </c>
    </row>
    <row r="34" spans="1:4" ht="14.25" customHeight="1" x14ac:dyDescent="0.25">
      <c r="A34" s="11" t="s">
        <v>12</v>
      </c>
      <c r="B34" s="8" t="s">
        <v>59</v>
      </c>
      <c r="C34" s="15"/>
      <c r="D34" s="10"/>
    </row>
    <row r="35" spans="1:4" ht="14.25" customHeight="1" x14ac:dyDescent="0.25">
      <c r="A35" s="11" t="s">
        <v>60</v>
      </c>
      <c r="B35" s="8" t="s">
        <v>61</v>
      </c>
      <c r="C35" s="15"/>
      <c r="D35" s="10"/>
    </row>
    <row r="36" spans="1:4" ht="14.25" customHeight="1" x14ac:dyDescent="0.25">
      <c r="A36" s="11" t="s">
        <v>62</v>
      </c>
      <c r="B36" s="8" t="s">
        <v>63</v>
      </c>
      <c r="C36" s="15"/>
      <c r="D36" s="10"/>
    </row>
    <row r="37" spans="1:4" ht="14.25" customHeight="1" x14ac:dyDescent="0.25">
      <c r="A37" s="11" t="s">
        <v>64</v>
      </c>
      <c r="B37" s="12" t="s">
        <v>65</v>
      </c>
      <c r="C37" s="14">
        <v>14038039779.67</v>
      </c>
      <c r="D37" s="14">
        <v>16447348769.450001</v>
      </c>
    </row>
    <row r="38" spans="1:4" ht="14.25" customHeight="1" x14ac:dyDescent="0.25">
      <c r="A38" s="11" t="s">
        <v>66</v>
      </c>
      <c r="B38" s="12" t="s">
        <v>67</v>
      </c>
      <c r="C38" s="14">
        <v>51205909.350000001</v>
      </c>
      <c r="D38" s="14">
        <v>98345215.349999994</v>
      </c>
    </row>
    <row r="39" spans="1:4" ht="14.25" customHeight="1" x14ac:dyDescent="0.25">
      <c r="A39" s="11" t="s">
        <v>68</v>
      </c>
      <c r="B39" s="12" t="s">
        <v>69</v>
      </c>
      <c r="C39" s="14">
        <v>146175661.88999999</v>
      </c>
      <c r="D39" s="14">
        <v>207181433.34</v>
      </c>
    </row>
    <row r="40" spans="1:4" ht="14.25" customHeight="1" x14ac:dyDescent="0.25">
      <c r="A40" s="11" t="s">
        <v>70</v>
      </c>
      <c r="B40" s="18" t="s">
        <v>71</v>
      </c>
      <c r="C40" s="14">
        <v>19122558.550000001</v>
      </c>
      <c r="D40" s="14"/>
    </row>
    <row r="41" spans="1:4" ht="14.25" customHeight="1" x14ac:dyDescent="0.25">
      <c r="A41" s="11" t="s">
        <v>72</v>
      </c>
      <c r="B41" s="18" t="s">
        <v>73</v>
      </c>
      <c r="C41" s="14"/>
      <c r="D41" s="14">
        <v>3878728651.25</v>
      </c>
    </row>
    <row r="42" spans="1:4" ht="14.25" customHeight="1" x14ac:dyDescent="0.25">
      <c r="A42" s="11" t="s">
        <v>74</v>
      </c>
      <c r="B42" s="18" t="s">
        <v>75</v>
      </c>
      <c r="C42" s="14"/>
      <c r="D42" s="14"/>
    </row>
    <row r="43" spans="1:4" ht="14.25" customHeight="1" x14ac:dyDescent="0.25">
      <c r="A43" s="11" t="s">
        <v>76</v>
      </c>
      <c r="B43" s="18" t="s">
        <v>77</v>
      </c>
      <c r="C43" s="14"/>
      <c r="D43" s="14">
        <v>314687380</v>
      </c>
    </row>
    <row r="44" spans="1:4" ht="14.25" customHeight="1" x14ac:dyDescent="0.25">
      <c r="A44" s="11" t="s">
        <v>78</v>
      </c>
      <c r="B44" s="18" t="s">
        <v>79</v>
      </c>
      <c r="C44" s="14">
        <v>5603171616.4099998</v>
      </c>
      <c r="D44" s="14">
        <v>6661406481.8500004</v>
      </c>
    </row>
    <row r="45" spans="1:4" ht="14.25" customHeight="1" x14ac:dyDescent="0.25">
      <c r="A45" s="11" t="s">
        <v>80</v>
      </c>
      <c r="B45" s="18" t="s">
        <v>81</v>
      </c>
      <c r="C45" s="14"/>
      <c r="D45" s="14"/>
    </row>
    <row r="46" spans="1:4" ht="14.25" customHeight="1" x14ac:dyDescent="0.25">
      <c r="A46" s="11" t="s">
        <v>82</v>
      </c>
      <c r="B46" s="18" t="s">
        <v>83</v>
      </c>
      <c r="C46" s="19"/>
      <c r="D46" s="14"/>
    </row>
    <row r="47" spans="1:4" ht="25.5" customHeight="1" x14ac:dyDescent="0.25">
      <c r="A47" s="11" t="s">
        <v>84</v>
      </c>
      <c r="B47" s="18" t="s">
        <v>85</v>
      </c>
      <c r="C47" s="19"/>
      <c r="D47" s="14"/>
    </row>
    <row r="48" spans="1:4" ht="14.25" customHeight="1" x14ac:dyDescent="0.25">
      <c r="A48" s="11" t="s">
        <v>86</v>
      </c>
      <c r="B48" s="18" t="s">
        <v>35</v>
      </c>
      <c r="C48" s="19"/>
      <c r="D48" s="14"/>
    </row>
    <row r="49" spans="1:4" ht="14.25" customHeight="1" x14ac:dyDescent="0.25">
      <c r="A49" s="11" t="s">
        <v>87</v>
      </c>
      <c r="B49" s="20" t="s">
        <v>88</v>
      </c>
      <c r="C49" s="19">
        <f>SUM(C37:C48)</f>
        <v>19857715525.869999</v>
      </c>
      <c r="D49" s="14">
        <f>SUM(D37:D48)</f>
        <v>27607697931.239998</v>
      </c>
    </row>
    <row r="50" spans="1:4" ht="14.25" customHeight="1" x14ac:dyDescent="0.25">
      <c r="A50" s="11" t="s">
        <v>89</v>
      </c>
      <c r="B50" s="20" t="s">
        <v>90</v>
      </c>
      <c r="C50" s="21"/>
      <c r="D50" s="10"/>
    </row>
    <row r="51" spans="1:4" ht="14.25" customHeight="1" x14ac:dyDescent="0.25">
      <c r="A51" s="11" t="s">
        <v>91</v>
      </c>
      <c r="B51" s="18" t="s">
        <v>92</v>
      </c>
      <c r="C51" s="21"/>
      <c r="D51" s="22"/>
    </row>
    <row r="52" spans="1:4" ht="14.25" customHeight="1" x14ac:dyDescent="0.25">
      <c r="A52" s="11" t="s">
        <v>93</v>
      </c>
      <c r="B52" s="18" t="s">
        <v>94</v>
      </c>
      <c r="C52" s="21"/>
      <c r="D52" s="22"/>
    </row>
    <row r="53" spans="1:4" ht="14.25" customHeight="1" x14ac:dyDescent="0.25">
      <c r="A53" s="11" t="s">
        <v>95</v>
      </c>
      <c r="B53" s="18" t="s">
        <v>96</v>
      </c>
      <c r="C53" s="21"/>
      <c r="D53" s="22"/>
    </row>
    <row r="54" spans="1:4" ht="14.25" customHeight="1" x14ac:dyDescent="0.25">
      <c r="A54" s="11" t="s">
        <v>97</v>
      </c>
      <c r="B54" s="18" t="s">
        <v>98</v>
      </c>
      <c r="C54" s="21"/>
      <c r="D54" s="22"/>
    </row>
    <row r="55" spans="1:4" ht="14.25" customHeight="1" x14ac:dyDescent="0.25">
      <c r="A55" s="11" t="s">
        <v>99</v>
      </c>
      <c r="B55" s="18" t="s">
        <v>35</v>
      </c>
      <c r="C55" s="21"/>
      <c r="D55" s="10"/>
    </row>
    <row r="56" spans="1:4" ht="14.25" customHeight="1" x14ac:dyDescent="0.25">
      <c r="A56" s="11" t="s">
        <v>100</v>
      </c>
      <c r="B56" s="20" t="s">
        <v>101</v>
      </c>
      <c r="C56" s="21"/>
      <c r="D56" s="22"/>
    </row>
    <row r="57" spans="1:4" ht="14.25" customHeight="1" x14ac:dyDescent="0.25">
      <c r="A57" s="11" t="s">
        <v>102</v>
      </c>
      <c r="B57" s="20" t="s">
        <v>103</v>
      </c>
      <c r="C57" s="19">
        <f>+C49+C56</f>
        <v>19857715525.869999</v>
      </c>
      <c r="D57" s="14">
        <f>+D49+D56</f>
        <v>27607697931.239998</v>
      </c>
    </row>
    <row r="58" spans="1:4" ht="14.25" customHeight="1" x14ac:dyDescent="0.25">
      <c r="A58" s="11" t="s">
        <v>104</v>
      </c>
      <c r="B58" s="20" t="s">
        <v>105</v>
      </c>
      <c r="C58" s="21"/>
      <c r="D58" s="10"/>
    </row>
    <row r="59" spans="1:4" ht="14.25" customHeight="1" x14ac:dyDescent="0.25">
      <c r="A59" s="11" t="s">
        <v>35</v>
      </c>
      <c r="B59" s="18" t="s">
        <v>106</v>
      </c>
      <c r="C59" s="21"/>
      <c r="D59" s="10"/>
    </row>
    <row r="60" spans="1:4" ht="14.25" customHeight="1" x14ac:dyDescent="0.25">
      <c r="A60" s="11" t="s">
        <v>107</v>
      </c>
      <c r="B60" s="18" t="s">
        <v>108</v>
      </c>
      <c r="C60" s="19"/>
      <c r="D60" s="22"/>
    </row>
    <row r="61" spans="1:4" ht="14.25" customHeight="1" x14ac:dyDescent="0.25">
      <c r="A61" s="11" t="s">
        <v>109</v>
      </c>
      <c r="B61" s="18" t="s">
        <v>110</v>
      </c>
      <c r="C61" s="19"/>
      <c r="D61" s="22"/>
    </row>
    <row r="62" spans="1:4" ht="14.25" customHeight="1" x14ac:dyDescent="0.25">
      <c r="A62" s="11" t="s">
        <v>111</v>
      </c>
      <c r="B62" s="18" t="s">
        <v>112</v>
      </c>
      <c r="C62" s="14">
        <v>136820600</v>
      </c>
      <c r="D62" s="14">
        <v>136820600</v>
      </c>
    </row>
    <row r="63" spans="1:4" ht="14.25" customHeight="1" x14ac:dyDescent="0.25">
      <c r="A63" s="11" t="s">
        <v>113</v>
      </c>
      <c r="B63" s="18" t="s">
        <v>114</v>
      </c>
      <c r="C63" s="14"/>
      <c r="D63" s="14"/>
    </row>
    <row r="64" spans="1:4" ht="14.25" customHeight="1" x14ac:dyDescent="0.25">
      <c r="A64" s="11" t="s">
        <v>115</v>
      </c>
      <c r="B64" s="18" t="s">
        <v>116</v>
      </c>
      <c r="C64" s="14"/>
      <c r="D64" s="14"/>
    </row>
    <row r="65" spans="1:7" ht="14.25" customHeight="1" x14ac:dyDescent="0.25">
      <c r="A65" s="11" t="s">
        <v>117</v>
      </c>
      <c r="B65" s="18" t="s">
        <v>118</v>
      </c>
      <c r="C65" s="14">
        <v>3133970473.1999998</v>
      </c>
      <c r="D65" s="14">
        <v>3133970473.1999998</v>
      </c>
    </row>
    <row r="66" spans="1:7" ht="14.25" customHeight="1" x14ac:dyDescent="0.25">
      <c r="A66" s="11" t="s">
        <v>119</v>
      </c>
      <c r="B66" s="18" t="s">
        <v>120</v>
      </c>
      <c r="C66" s="14"/>
      <c r="D66" s="14"/>
    </row>
    <row r="67" spans="1:7" ht="14.25" customHeight="1" x14ac:dyDescent="0.25">
      <c r="A67" s="11" t="s">
        <v>121</v>
      </c>
      <c r="B67" s="18" t="s">
        <v>122</v>
      </c>
      <c r="C67" s="23">
        <v>369792723.80000001</v>
      </c>
      <c r="D67" s="23">
        <v>369792723.80000001</v>
      </c>
    </row>
    <row r="68" spans="1:7" ht="14.25" customHeight="1" x14ac:dyDescent="0.25">
      <c r="A68" s="11" t="s">
        <v>123</v>
      </c>
      <c r="B68" s="18" t="s">
        <v>124</v>
      </c>
      <c r="C68" s="23">
        <v>27534326365.57</v>
      </c>
      <c r="D68" s="23">
        <v>32224428936</v>
      </c>
    </row>
    <row r="69" spans="1:7" ht="14.25" customHeight="1" x14ac:dyDescent="0.25">
      <c r="A69" s="11" t="s">
        <v>125</v>
      </c>
      <c r="B69" s="18" t="s">
        <v>35</v>
      </c>
      <c r="C69" s="19"/>
      <c r="D69" s="23"/>
    </row>
    <row r="70" spans="1:7" ht="14.25" customHeight="1" x14ac:dyDescent="0.25">
      <c r="A70" s="11" t="s">
        <v>126</v>
      </c>
      <c r="B70" s="20" t="s">
        <v>127</v>
      </c>
      <c r="C70" s="19">
        <f>SUM(C60:C69)</f>
        <v>31174910162.57</v>
      </c>
      <c r="D70" s="23">
        <f>SUM(D62:D69)</f>
        <v>35865012733</v>
      </c>
    </row>
    <row r="71" spans="1:7" ht="14.25" customHeight="1" x14ac:dyDescent="0.25">
      <c r="A71" s="11" t="s">
        <v>128</v>
      </c>
      <c r="B71" s="20" t="s">
        <v>129</v>
      </c>
      <c r="C71" s="24">
        <f>+C57+C70</f>
        <v>51032625688.440002</v>
      </c>
      <c r="D71" s="17">
        <f>+D57+D70</f>
        <v>63472710664.239998</v>
      </c>
      <c r="G71" s="83"/>
    </row>
    <row r="72" spans="1:7" ht="14.25" customHeight="1" x14ac:dyDescent="0.25">
      <c r="G72" s="88"/>
    </row>
    <row r="73" spans="1:7" x14ac:dyDescent="0.25">
      <c r="B73" s="25" t="s">
        <v>130</v>
      </c>
      <c r="C73" s="3"/>
      <c r="D73" s="3"/>
      <c r="G73" s="83"/>
    </row>
    <row r="74" spans="1:7" x14ac:dyDescent="0.25">
      <c r="B74" s="26" t="s">
        <v>131</v>
      </c>
      <c r="C74" s="27"/>
      <c r="D74" s="27"/>
    </row>
  </sheetData>
  <mergeCells count="6">
    <mergeCell ref="A2:D2"/>
    <mergeCell ref="A3:B3"/>
    <mergeCell ref="A4:B4"/>
    <mergeCell ref="A6:A7"/>
    <mergeCell ref="B6:B7"/>
    <mergeCell ref="C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05A01-4E0E-4A3C-9FA8-7ECE62D47D1D}">
  <dimension ref="B1:F36"/>
  <sheetViews>
    <sheetView topLeftCell="A22" workbookViewId="0">
      <selection activeCell="E26" sqref="E26"/>
    </sheetView>
  </sheetViews>
  <sheetFormatPr defaultRowHeight="15" x14ac:dyDescent="0.25"/>
  <cols>
    <col min="1" max="1" width="4.42578125" customWidth="1"/>
    <col min="2" max="2" width="9.140625" style="50"/>
    <col min="3" max="3" width="32.28515625" customWidth="1"/>
    <col min="4" max="4" width="19.5703125" customWidth="1"/>
    <col min="5" max="5" width="21.42578125" customWidth="1"/>
    <col min="259" max="259" width="32.28515625" customWidth="1"/>
    <col min="260" max="260" width="22.85546875" customWidth="1"/>
    <col min="261" max="261" width="21.85546875" customWidth="1"/>
    <col min="515" max="515" width="32.28515625" customWidth="1"/>
    <col min="516" max="516" width="22.85546875" customWidth="1"/>
    <col min="517" max="517" width="21.85546875" customWidth="1"/>
    <col min="771" max="771" width="32.28515625" customWidth="1"/>
    <col min="772" max="772" width="22.85546875" customWidth="1"/>
    <col min="773" max="773" width="21.85546875" customWidth="1"/>
    <col min="1027" max="1027" width="32.28515625" customWidth="1"/>
    <col min="1028" max="1028" width="22.85546875" customWidth="1"/>
    <col min="1029" max="1029" width="21.85546875" customWidth="1"/>
    <col min="1283" max="1283" width="32.28515625" customWidth="1"/>
    <col min="1284" max="1284" width="22.85546875" customWidth="1"/>
    <col min="1285" max="1285" width="21.85546875" customWidth="1"/>
    <col min="1539" max="1539" width="32.28515625" customWidth="1"/>
    <col min="1540" max="1540" width="22.85546875" customWidth="1"/>
    <col min="1541" max="1541" width="21.85546875" customWidth="1"/>
    <col min="1795" max="1795" width="32.28515625" customWidth="1"/>
    <col min="1796" max="1796" width="22.85546875" customWidth="1"/>
    <col min="1797" max="1797" width="21.85546875" customWidth="1"/>
    <col min="2051" max="2051" width="32.28515625" customWidth="1"/>
    <col min="2052" max="2052" width="22.85546875" customWidth="1"/>
    <col min="2053" max="2053" width="21.85546875" customWidth="1"/>
    <col min="2307" max="2307" width="32.28515625" customWidth="1"/>
    <col min="2308" max="2308" width="22.85546875" customWidth="1"/>
    <col min="2309" max="2309" width="21.85546875" customWidth="1"/>
    <col min="2563" max="2563" width="32.28515625" customWidth="1"/>
    <col min="2564" max="2564" width="22.85546875" customWidth="1"/>
    <col min="2565" max="2565" width="21.85546875" customWidth="1"/>
    <col min="2819" max="2819" width="32.28515625" customWidth="1"/>
    <col min="2820" max="2820" width="22.85546875" customWidth="1"/>
    <col min="2821" max="2821" width="21.85546875" customWidth="1"/>
    <col min="3075" max="3075" width="32.28515625" customWidth="1"/>
    <col min="3076" max="3076" width="22.85546875" customWidth="1"/>
    <col min="3077" max="3077" width="21.85546875" customWidth="1"/>
    <col min="3331" max="3331" width="32.28515625" customWidth="1"/>
    <col min="3332" max="3332" width="22.85546875" customWidth="1"/>
    <col min="3333" max="3333" width="21.85546875" customWidth="1"/>
    <col min="3587" max="3587" width="32.28515625" customWidth="1"/>
    <col min="3588" max="3588" width="22.85546875" customWidth="1"/>
    <col min="3589" max="3589" width="21.85546875" customWidth="1"/>
    <col min="3843" max="3843" width="32.28515625" customWidth="1"/>
    <col min="3844" max="3844" width="22.85546875" customWidth="1"/>
    <col min="3845" max="3845" width="21.85546875" customWidth="1"/>
    <col min="4099" max="4099" width="32.28515625" customWidth="1"/>
    <col min="4100" max="4100" width="22.85546875" customWidth="1"/>
    <col min="4101" max="4101" width="21.85546875" customWidth="1"/>
    <col min="4355" max="4355" width="32.28515625" customWidth="1"/>
    <col min="4356" max="4356" width="22.85546875" customWidth="1"/>
    <col min="4357" max="4357" width="21.85546875" customWidth="1"/>
    <col min="4611" max="4611" width="32.28515625" customWidth="1"/>
    <col min="4612" max="4612" width="22.85546875" customWidth="1"/>
    <col min="4613" max="4613" width="21.85546875" customWidth="1"/>
    <col min="4867" max="4867" width="32.28515625" customWidth="1"/>
    <col min="4868" max="4868" width="22.85546875" customWidth="1"/>
    <col min="4869" max="4869" width="21.85546875" customWidth="1"/>
    <col min="5123" max="5123" width="32.28515625" customWidth="1"/>
    <col min="5124" max="5124" width="22.85546875" customWidth="1"/>
    <col min="5125" max="5125" width="21.85546875" customWidth="1"/>
    <col min="5379" max="5379" width="32.28515625" customWidth="1"/>
    <col min="5380" max="5380" width="22.85546875" customWidth="1"/>
    <col min="5381" max="5381" width="21.85546875" customWidth="1"/>
    <col min="5635" max="5635" width="32.28515625" customWidth="1"/>
    <col min="5636" max="5636" width="22.85546875" customWidth="1"/>
    <col min="5637" max="5637" width="21.85546875" customWidth="1"/>
    <col min="5891" max="5891" width="32.28515625" customWidth="1"/>
    <col min="5892" max="5892" width="22.85546875" customWidth="1"/>
    <col min="5893" max="5893" width="21.85546875" customWidth="1"/>
    <col min="6147" max="6147" width="32.28515625" customWidth="1"/>
    <col min="6148" max="6148" width="22.85546875" customWidth="1"/>
    <col min="6149" max="6149" width="21.85546875" customWidth="1"/>
    <col min="6403" max="6403" width="32.28515625" customWidth="1"/>
    <col min="6404" max="6404" width="22.85546875" customWidth="1"/>
    <col min="6405" max="6405" width="21.85546875" customWidth="1"/>
    <col min="6659" max="6659" width="32.28515625" customWidth="1"/>
    <col min="6660" max="6660" width="22.85546875" customWidth="1"/>
    <col min="6661" max="6661" width="21.85546875" customWidth="1"/>
    <col min="6915" max="6915" width="32.28515625" customWidth="1"/>
    <col min="6916" max="6916" width="22.85546875" customWidth="1"/>
    <col min="6917" max="6917" width="21.85546875" customWidth="1"/>
    <col min="7171" max="7171" width="32.28515625" customWidth="1"/>
    <col min="7172" max="7172" width="22.85546875" customWidth="1"/>
    <col min="7173" max="7173" width="21.85546875" customWidth="1"/>
    <col min="7427" max="7427" width="32.28515625" customWidth="1"/>
    <col min="7428" max="7428" width="22.85546875" customWidth="1"/>
    <col min="7429" max="7429" width="21.85546875" customWidth="1"/>
    <col min="7683" max="7683" width="32.28515625" customWidth="1"/>
    <col min="7684" max="7684" width="22.85546875" customWidth="1"/>
    <col min="7685" max="7685" width="21.85546875" customWidth="1"/>
    <col min="7939" max="7939" width="32.28515625" customWidth="1"/>
    <col min="7940" max="7940" width="22.85546875" customWidth="1"/>
    <col min="7941" max="7941" width="21.85546875" customWidth="1"/>
    <col min="8195" max="8195" width="32.28515625" customWidth="1"/>
    <col min="8196" max="8196" width="22.85546875" customWidth="1"/>
    <col min="8197" max="8197" width="21.85546875" customWidth="1"/>
    <col min="8451" max="8451" width="32.28515625" customWidth="1"/>
    <col min="8452" max="8452" width="22.85546875" customWidth="1"/>
    <col min="8453" max="8453" width="21.85546875" customWidth="1"/>
    <col min="8707" max="8707" width="32.28515625" customWidth="1"/>
    <col min="8708" max="8708" width="22.85546875" customWidth="1"/>
    <col min="8709" max="8709" width="21.85546875" customWidth="1"/>
    <col min="8963" max="8963" width="32.28515625" customWidth="1"/>
    <col min="8964" max="8964" width="22.85546875" customWidth="1"/>
    <col min="8965" max="8965" width="21.85546875" customWidth="1"/>
    <col min="9219" max="9219" width="32.28515625" customWidth="1"/>
    <col min="9220" max="9220" width="22.85546875" customWidth="1"/>
    <col min="9221" max="9221" width="21.85546875" customWidth="1"/>
    <col min="9475" max="9475" width="32.28515625" customWidth="1"/>
    <col min="9476" max="9476" width="22.85546875" customWidth="1"/>
    <col min="9477" max="9477" width="21.85546875" customWidth="1"/>
    <col min="9731" max="9731" width="32.28515625" customWidth="1"/>
    <col min="9732" max="9732" width="22.85546875" customWidth="1"/>
    <col min="9733" max="9733" width="21.85546875" customWidth="1"/>
    <col min="9987" max="9987" width="32.28515625" customWidth="1"/>
    <col min="9988" max="9988" width="22.85546875" customWidth="1"/>
    <col min="9989" max="9989" width="21.85546875" customWidth="1"/>
    <col min="10243" max="10243" width="32.28515625" customWidth="1"/>
    <col min="10244" max="10244" width="22.85546875" customWidth="1"/>
    <col min="10245" max="10245" width="21.85546875" customWidth="1"/>
    <col min="10499" max="10499" width="32.28515625" customWidth="1"/>
    <col min="10500" max="10500" width="22.85546875" customWidth="1"/>
    <col min="10501" max="10501" width="21.85546875" customWidth="1"/>
    <col min="10755" max="10755" width="32.28515625" customWidth="1"/>
    <col min="10756" max="10756" width="22.85546875" customWidth="1"/>
    <col min="10757" max="10757" width="21.85546875" customWidth="1"/>
    <col min="11011" max="11011" width="32.28515625" customWidth="1"/>
    <col min="11012" max="11012" width="22.85546875" customWidth="1"/>
    <col min="11013" max="11013" width="21.85546875" customWidth="1"/>
    <col min="11267" max="11267" width="32.28515625" customWidth="1"/>
    <col min="11268" max="11268" width="22.85546875" customWidth="1"/>
    <col min="11269" max="11269" width="21.85546875" customWidth="1"/>
    <col min="11523" max="11523" width="32.28515625" customWidth="1"/>
    <col min="11524" max="11524" width="22.85546875" customWidth="1"/>
    <col min="11525" max="11525" width="21.85546875" customWidth="1"/>
    <col min="11779" max="11779" width="32.28515625" customWidth="1"/>
    <col min="11780" max="11780" width="22.85546875" customWidth="1"/>
    <col min="11781" max="11781" width="21.85546875" customWidth="1"/>
    <col min="12035" max="12035" width="32.28515625" customWidth="1"/>
    <col min="12036" max="12036" width="22.85546875" customWidth="1"/>
    <col min="12037" max="12037" width="21.85546875" customWidth="1"/>
    <col min="12291" max="12291" width="32.28515625" customWidth="1"/>
    <col min="12292" max="12292" width="22.85546875" customWidth="1"/>
    <col min="12293" max="12293" width="21.85546875" customWidth="1"/>
    <col min="12547" max="12547" width="32.28515625" customWidth="1"/>
    <col min="12548" max="12548" width="22.85546875" customWidth="1"/>
    <col min="12549" max="12549" width="21.85546875" customWidth="1"/>
    <col min="12803" max="12803" width="32.28515625" customWidth="1"/>
    <col min="12804" max="12804" width="22.85546875" customWidth="1"/>
    <col min="12805" max="12805" width="21.85546875" customWidth="1"/>
    <col min="13059" max="13059" width="32.28515625" customWidth="1"/>
    <col min="13060" max="13060" width="22.85546875" customWidth="1"/>
    <col min="13061" max="13061" width="21.85546875" customWidth="1"/>
    <col min="13315" max="13315" width="32.28515625" customWidth="1"/>
    <col min="13316" max="13316" width="22.85546875" customWidth="1"/>
    <col min="13317" max="13317" width="21.85546875" customWidth="1"/>
    <col min="13571" max="13571" width="32.28515625" customWidth="1"/>
    <col min="13572" max="13572" width="22.85546875" customWidth="1"/>
    <col min="13573" max="13573" width="21.85546875" customWidth="1"/>
    <col min="13827" max="13827" width="32.28515625" customWidth="1"/>
    <col min="13828" max="13828" width="22.85546875" customWidth="1"/>
    <col min="13829" max="13829" width="21.85546875" customWidth="1"/>
    <col min="14083" max="14083" width="32.28515625" customWidth="1"/>
    <col min="14084" max="14084" width="22.85546875" customWidth="1"/>
    <col min="14085" max="14085" width="21.85546875" customWidth="1"/>
    <col min="14339" max="14339" width="32.28515625" customWidth="1"/>
    <col min="14340" max="14340" width="22.85546875" customWidth="1"/>
    <col min="14341" max="14341" width="21.85546875" customWidth="1"/>
    <col min="14595" max="14595" width="32.28515625" customWidth="1"/>
    <col min="14596" max="14596" width="22.85546875" customWidth="1"/>
    <col min="14597" max="14597" width="21.85546875" customWidth="1"/>
    <col min="14851" max="14851" width="32.28515625" customWidth="1"/>
    <col min="14852" max="14852" width="22.85546875" customWidth="1"/>
    <col min="14853" max="14853" width="21.85546875" customWidth="1"/>
    <col min="15107" max="15107" width="32.28515625" customWidth="1"/>
    <col min="15108" max="15108" width="22.85546875" customWidth="1"/>
    <col min="15109" max="15109" width="21.85546875" customWidth="1"/>
    <col min="15363" max="15363" width="32.28515625" customWidth="1"/>
    <col min="15364" max="15364" width="22.85546875" customWidth="1"/>
    <col min="15365" max="15365" width="21.85546875" customWidth="1"/>
    <col min="15619" max="15619" width="32.28515625" customWidth="1"/>
    <col min="15620" max="15620" width="22.85546875" customWidth="1"/>
    <col min="15621" max="15621" width="21.85546875" customWidth="1"/>
    <col min="15875" max="15875" width="32.28515625" customWidth="1"/>
    <col min="15876" max="15876" width="22.85546875" customWidth="1"/>
    <col min="15877" max="15877" width="21.85546875" customWidth="1"/>
    <col min="16131" max="16131" width="32.28515625" customWidth="1"/>
    <col min="16132" max="16132" width="22.85546875" customWidth="1"/>
    <col min="16133" max="16133" width="21.85546875" customWidth="1"/>
  </cols>
  <sheetData>
    <row r="1" spans="2:6" ht="24" customHeight="1" x14ac:dyDescent="0.25">
      <c r="B1" s="96" t="s">
        <v>132</v>
      </c>
      <c r="C1" s="97"/>
      <c r="D1" s="97"/>
      <c r="E1" s="97"/>
    </row>
    <row r="2" spans="2:6" ht="15.75" x14ac:dyDescent="0.25">
      <c r="B2" s="90" t="s">
        <v>1</v>
      </c>
      <c r="C2" s="90"/>
      <c r="D2" s="2"/>
      <c r="E2" s="87" t="s">
        <v>273</v>
      </c>
      <c r="F2" s="87"/>
    </row>
    <row r="3" spans="2:6" x14ac:dyDescent="0.25">
      <c r="B3" s="91" t="s">
        <v>2</v>
      </c>
      <c r="C3" s="91"/>
      <c r="D3" s="2"/>
      <c r="E3" s="3" t="s">
        <v>3</v>
      </c>
    </row>
    <row r="4" spans="2:6" x14ac:dyDescent="0.25">
      <c r="B4" s="28"/>
      <c r="C4" s="29"/>
      <c r="D4" s="30"/>
      <c r="E4" s="31"/>
    </row>
    <row r="5" spans="2:6" ht="21" x14ac:dyDescent="0.25">
      <c r="B5" s="32" t="s">
        <v>4</v>
      </c>
      <c r="C5" s="33" t="s">
        <v>133</v>
      </c>
      <c r="D5" s="32" t="s">
        <v>134</v>
      </c>
      <c r="E5" s="34" t="s">
        <v>135</v>
      </c>
    </row>
    <row r="6" spans="2:6" x14ac:dyDescent="0.25">
      <c r="B6" s="35" t="s">
        <v>9</v>
      </c>
      <c r="C6" s="36" t="s">
        <v>10</v>
      </c>
      <c r="D6" s="36" t="s">
        <v>11</v>
      </c>
      <c r="E6" s="37" t="s">
        <v>12</v>
      </c>
    </row>
    <row r="7" spans="2:6" x14ac:dyDescent="0.25">
      <c r="B7" s="38" t="s">
        <v>11</v>
      </c>
      <c r="C7" s="39" t="s">
        <v>136</v>
      </c>
      <c r="D7" s="40">
        <v>60658652266.239998</v>
      </c>
      <c r="E7" s="40">
        <v>43926946044.480003</v>
      </c>
    </row>
    <row r="8" spans="2:6" x14ac:dyDescent="0.25">
      <c r="B8" s="38" t="s">
        <v>12</v>
      </c>
      <c r="C8" s="41" t="s">
        <v>137</v>
      </c>
      <c r="D8" s="40">
        <v>50355974652.440002</v>
      </c>
      <c r="E8" s="40">
        <v>39861891538.220001</v>
      </c>
    </row>
    <row r="9" spans="2:6" x14ac:dyDescent="0.25">
      <c r="B9" s="38" t="s">
        <v>138</v>
      </c>
      <c r="C9" s="42" t="s">
        <v>139</v>
      </c>
      <c r="D9" s="40">
        <f>+D7-D8</f>
        <v>10302677613.799995</v>
      </c>
      <c r="E9" s="40">
        <f>+E7-E8</f>
        <v>4065054506.2600021</v>
      </c>
    </row>
    <row r="10" spans="2:6" x14ac:dyDescent="0.25">
      <c r="B10" s="38" t="s">
        <v>140</v>
      </c>
      <c r="C10" s="41" t="s">
        <v>141</v>
      </c>
      <c r="D10" s="43"/>
      <c r="E10" s="43"/>
    </row>
    <row r="11" spans="2:6" x14ac:dyDescent="0.25">
      <c r="B11" s="38" t="s">
        <v>142</v>
      </c>
      <c r="C11" s="41" t="s">
        <v>143</v>
      </c>
      <c r="D11" s="43"/>
      <c r="E11" s="43"/>
    </row>
    <row r="12" spans="2:6" x14ac:dyDescent="0.25">
      <c r="B12" s="38" t="s">
        <v>144</v>
      </c>
      <c r="C12" s="41" t="s">
        <v>145</v>
      </c>
      <c r="D12" s="43"/>
      <c r="E12" s="43"/>
    </row>
    <row r="13" spans="2:6" x14ac:dyDescent="0.25">
      <c r="B13" s="38" t="s">
        <v>146</v>
      </c>
      <c r="C13" s="41" t="s">
        <v>147</v>
      </c>
      <c r="D13" s="43"/>
      <c r="E13" s="43"/>
    </row>
    <row r="14" spans="2:6" x14ac:dyDescent="0.25">
      <c r="B14" s="38" t="s">
        <v>148</v>
      </c>
      <c r="C14" s="41" t="s">
        <v>149</v>
      </c>
      <c r="D14" s="43"/>
      <c r="E14" s="43"/>
    </row>
    <row r="15" spans="2:6" x14ac:dyDescent="0.25">
      <c r="B15" s="38" t="s">
        <v>150</v>
      </c>
      <c r="C15" s="41" t="s">
        <v>151</v>
      </c>
      <c r="D15" s="43"/>
      <c r="E15" s="43"/>
    </row>
    <row r="16" spans="2:6" x14ac:dyDescent="0.25">
      <c r="B16" s="38" t="s">
        <v>152</v>
      </c>
      <c r="C16" s="41" t="s">
        <v>153</v>
      </c>
      <c r="D16" s="40">
        <v>4590633452.6999998</v>
      </c>
      <c r="E16" s="40">
        <v>2247146646.5700002</v>
      </c>
    </row>
    <row r="17" spans="2:5" x14ac:dyDescent="0.25">
      <c r="B17" s="38" t="s">
        <v>154</v>
      </c>
      <c r="C17" s="41" t="s">
        <v>155</v>
      </c>
      <c r="D17" s="43"/>
      <c r="E17" s="43"/>
    </row>
    <row r="18" spans="2:5" x14ac:dyDescent="0.25">
      <c r="B18" s="38" t="s">
        <v>156</v>
      </c>
      <c r="C18" s="41" t="s">
        <v>157</v>
      </c>
      <c r="D18" s="40">
        <v>6260096.6399999997</v>
      </c>
      <c r="E18" s="40">
        <v>12646495.300000001</v>
      </c>
    </row>
    <row r="19" spans="2:5" ht="22.5" x14ac:dyDescent="0.25">
      <c r="B19" s="38" t="s">
        <v>158</v>
      </c>
      <c r="C19" s="41" t="s">
        <v>159</v>
      </c>
      <c r="D19" s="40">
        <v>21917441.940000001</v>
      </c>
      <c r="E19" s="40">
        <v>3370759687.4200001</v>
      </c>
    </row>
    <row r="20" spans="2:5" ht="22.5" x14ac:dyDescent="0.25">
      <c r="B20" s="38" t="s">
        <v>160</v>
      </c>
      <c r="C20" s="41" t="s">
        <v>161</v>
      </c>
      <c r="D20" s="43"/>
      <c r="E20" s="43"/>
    </row>
    <row r="21" spans="2:5" ht="22.5" x14ac:dyDescent="0.25">
      <c r="B21" s="38" t="s">
        <v>162</v>
      </c>
      <c r="C21" s="41" t="s">
        <v>163</v>
      </c>
      <c r="D21" s="43"/>
      <c r="E21" s="43"/>
    </row>
    <row r="22" spans="2:5" x14ac:dyDescent="0.25">
      <c r="B22" s="38" t="s">
        <v>164</v>
      </c>
      <c r="C22" s="41" t="s">
        <v>165</v>
      </c>
      <c r="D22" s="43"/>
      <c r="E22" s="43"/>
    </row>
    <row r="23" spans="2:5" ht="22.5" x14ac:dyDescent="0.25">
      <c r="B23" s="38" t="s">
        <v>166</v>
      </c>
      <c r="C23" s="42" t="s">
        <v>167</v>
      </c>
      <c r="D23" s="44">
        <f>+D9+D12+D14-D16-D18+D19</f>
        <v>5727701506.3999949</v>
      </c>
      <c r="E23" s="44">
        <f>+E9+E12+E14-E16-E18+E19</f>
        <v>5176021051.8100023</v>
      </c>
    </row>
    <row r="24" spans="2:5" x14ac:dyDescent="0.25">
      <c r="B24" s="38" t="s">
        <v>168</v>
      </c>
      <c r="C24" s="41" t="s">
        <v>169</v>
      </c>
      <c r="D24" s="40">
        <v>574486278.33000004</v>
      </c>
      <c r="E24" s="40">
        <v>171231101.38</v>
      </c>
    </row>
    <row r="25" spans="2:5" ht="22.5" x14ac:dyDescent="0.25">
      <c r="B25" s="38" t="s">
        <v>170</v>
      </c>
      <c r="C25" s="39" t="s">
        <v>171</v>
      </c>
      <c r="D25" s="40">
        <f>+D23-D24</f>
        <v>5153215228.0699949</v>
      </c>
      <c r="E25" s="40">
        <f>+E23-E24</f>
        <v>5004789950.4300022</v>
      </c>
    </row>
    <row r="26" spans="2:5" ht="22.5" x14ac:dyDescent="0.25">
      <c r="B26" s="38" t="s">
        <v>172</v>
      </c>
      <c r="C26" s="45" t="s">
        <v>173</v>
      </c>
      <c r="D26" s="43"/>
      <c r="E26" s="43"/>
    </row>
    <row r="27" spans="2:5" ht="22.5" x14ac:dyDescent="0.25">
      <c r="B27" s="38" t="s">
        <v>174</v>
      </c>
      <c r="C27" s="39" t="s">
        <v>175</v>
      </c>
      <c r="D27" s="40">
        <f>+D25-D26</f>
        <v>5153215228.0699949</v>
      </c>
      <c r="E27" s="40">
        <f>+E25-E26</f>
        <v>5004789950.4300022</v>
      </c>
    </row>
    <row r="28" spans="2:5" x14ac:dyDescent="0.25">
      <c r="B28" s="38" t="s">
        <v>176</v>
      </c>
      <c r="C28" s="39" t="s">
        <v>177</v>
      </c>
      <c r="D28" s="43"/>
      <c r="E28" s="43"/>
    </row>
    <row r="29" spans="2:5" ht="22.5" x14ac:dyDescent="0.25">
      <c r="B29" s="38">
        <v>24</v>
      </c>
      <c r="C29" s="45" t="s">
        <v>178</v>
      </c>
      <c r="D29" s="43"/>
      <c r="E29" s="43"/>
    </row>
    <row r="30" spans="2:5" ht="22.5" x14ac:dyDescent="0.25">
      <c r="B30" s="38">
        <v>25</v>
      </c>
      <c r="C30" s="45" t="s">
        <v>179</v>
      </c>
      <c r="D30" s="43"/>
      <c r="E30" s="43"/>
    </row>
    <row r="31" spans="2:5" x14ac:dyDescent="0.25">
      <c r="B31" s="38">
        <v>26</v>
      </c>
      <c r="C31" s="45" t="s">
        <v>180</v>
      </c>
      <c r="D31" s="46"/>
      <c r="E31" s="46"/>
    </row>
    <row r="32" spans="2:5" x14ac:dyDescent="0.25">
      <c r="B32" s="38">
        <v>27</v>
      </c>
      <c r="C32" s="39" t="s">
        <v>181</v>
      </c>
      <c r="D32" s="47">
        <f>+D27+D29</f>
        <v>5153215228.0699949</v>
      </c>
      <c r="E32" s="47">
        <f>+E27+E29</f>
        <v>5004789950.4300022</v>
      </c>
    </row>
    <row r="33" spans="2:5" ht="22.5" x14ac:dyDescent="0.25">
      <c r="B33" s="38">
        <v>28</v>
      </c>
      <c r="C33" s="39" t="s">
        <v>182</v>
      </c>
      <c r="D33" s="48"/>
      <c r="E33" s="48"/>
    </row>
    <row r="34" spans="2:5" ht="15" customHeight="1" x14ac:dyDescent="0.25">
      <c r="B34" s="98"/>
      <c r="C34" s="97"/>
      <c r="D34" s="97"/>
      <c r="E34" s="49"/>
    </row>
    <row r="35" spans="2:5" x14ac:dyDescent="0.25">
      <c r="C35" s="25" t="s">
        <v>130</v>
      </c>
      <c r="D35" s="3"/>
      <c r="E35" s="3"/>
    </row>
    <row r="36" spans="2:5" x14ac:dyDescent="0.25">
      <c r="C36" s="26" t="s">
        <v>131</v>
      </c>
      <c r="D36" s="27"/>
      <c r="E36" s="27"/>
    </row>
  </sheetData>
  <mergeCells count="4">
    <mergeCell ref="B1:E1"/>
    <mergeCell ref="B2:C2"/>
    <mergeCell ref="B3:C3"/>
    <mergeCell ref="B34:D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A22E4-8D06-4250-93C0-A2E4CE6AEC21}">
  <dimension ref="A1:E60"/>
  <sheetViews>
    <sheetView topLeftCell="A34" workbookViewId="0">
      <selection activeCell="G57" sqref="G57"/>
    </sheetView>
  </sheetViews>
  <sheetFormatPr defaultRowHeight="15" x14ac:dyDescent="0.25"/>
  <cols>
    <col min="1" max="1" width="7" customWidth="1"/>
    <col min="2" max="2" width="48" customWidth="1"/>
    <col min="3" max="3" width="30.85546875" customWidth="1"/>
    <col min="5" max="5" width="24" customWidth="1"/>
    <col min="257" max="257" width="7" customWidth="1"/>
    <col min="258" max="258" width="48" customWidth="1"/>
    <col min="259" max="259" width="30.85546875" customWidth="1"/>
    <col min="261" max="261" width="24" customWidth="1"/>
    <col min="513" max="513" width="7" customWidth="1"/>
    <col min="514" max="514" width="48" customWidth="1"/>
    <col min="515" max="515" width="30.85546875" customWidth="1"/>
    <col min="517" max="517" width="24" customWidth="1"/>
    <col min="769" max="769" width="7" customWidth="1"/>
    <col min="770" max="770" width="48" customWidth="1"/>
    <col min="771" max="771" width="30.85546875" customWidth="1"/>
    <col min="773" max="773" width="24" customWidth="1"/>
    <col min="1025" max="1025" width="7" customWidth="1"/>
    <col min="1026" max="1026" width="48" customWidth="1"/>
    <col min="1027" max="1027" width="30.85546875" customWidth="1"/>
    <col min="1029" max="1029" width="24" customWidth="1"/>
    <col min="1281" max="1281" width="7" customWidth="1"/>
    <col min="1282" max="1282" width="48" customWidth="1"/>
    <col min="1283" max="1283" width="30.85546875" customWidth="1"/>
    <col min="1285" max="1285" width="24" customWidth="1"/>
    <col min="1537" max="1537" width="7" customWidth="1"/>
    <col min="1538" max="1538" width="48" customWidth="1"/>
    <col min="1539" max="1539" width="30.85546875" customWidth="1"/>
    <col min="1541" max="1541" width="24" customWidth="1"/>
    <col min="1793" max="1793" width="7" customWidth="1"/>
    <col min="1794" max="1794" width="48" customWidth="1"/>
    <col min="1795" max="1795" width="30.85546875" customWidth="1"/>
    <col min="1797" max="1797" width="24" customWidth="1"/>
    <col min="2049" max="2049" width="7" customWidth="1"/>
    <col min="2050" max="2050" width="48" customWidth="1"/>
    <col min="2051" max="2051" width="30.85546875" customWidth="1"/>
    <col min="2053" max="2053" width="24" customWidth="1"/>
    <col min="2305" max="2305" width="7" customWidth="1"/>
    <col min="2306" max="2306" width="48" customWidth="1"/>
    <col min="2307" max="2307" width="30.85546875" customWidth="1"/>
    <col min="2309" max="2309" width="24" customWidth="1"/>
    <col min="2561" max="2561" width="7" customWidth="1"/>
    <col min="2562" max="2562" width="48" customWidth="1"/>
    <col min="2563" max="2563" width="30.85546875" customWidth="1"/>
    <col min="2565" max="2565" width="24" customWidth="1"/>
    <col min="2817" max="2817" width="7" customWidth="1"/>
    <col min="2818" max="2818" width="48" customWidth="1"/>
    <col min="2819" max="2819" width="30.85546875" customWidth="1"/>
    <col min="2821" max="2821" width="24" customWidth="1"/>
    <col min="3073" max="3073" width="7" customWidth="1"/>
    <col min="3074" max="3074" width="48" customWidth="1"/>
    <col min="3075" max="3075" width="30.85546875" customWidth="1"/>
    <col min="3077" max="3077" width="24" customWidth="1"/>
    <col min="3329" max="3329" width="7" customWidth="1"/>
    <col min="3330" max="3330" width="48" customWidth="1"/>
    <col min="3331" max="3331" width="30.85546875" customWidth="1"/>
    <col min="3333" max="3333" width="24" customWidth="1"/>
    <col min="3585" max="3585" width="7" customWidth="1"/>
    <col min="3586" max="3586" width="48" customWidth="1"/>
    <col min="3587" max="3587" width="30.85546875" customWidth="1"/>
    <col min="3589" max="3589" width="24" customWidth="1"/>
    <col min="3841" max="3841" width="7" customWidth="1"/>
    <col min="3842" max="3842" width="48" customWidth="1"/>
    <col min="3843" max="3843" width="30.85546875" customWidth="1"/>
    <col min="3845" max="3845" width="24" customWidth="1"/>
    <col min="4097" max="4097" width="7" customWidth="1"/>
    <col min="4098" max="4098" width="48" customWidth="1"/>
    <col min="4099" max="4099" width="30.85546875" customWidth="1"/>
    <col min="4101" max="4101" width="24" customWidth="1"/>
    <col min="4353" max="4353" width="7" customWidth="1"/>
    <col min="4354" max="4354" width="48" customWidth="1"/>
    <col min="4355" max="4355" width="30.85546875" customWidth="1"/>
    <col min="4357" max="4357" width="24" customWidth="1"/>
    <col min="4609" max="4609" width="7" customWidth="1"/>
    <col min="4610" max="4610" width="48" customWidth="1"/>
    <col min="4611" max="4611" width="30.85546875" customWidth="1"/>
    <col min="4613" max="4613" width="24" customWidth="1"/>
    <col min="4865" max="4865" width="7" customWidth="1"/>
    <col min="4866" max="4866" width="48" customWidth="1"/>
    <col min="4867" max="4867" width="30.85546875" customWidth="1"/>
    <col min="4869" max="4869" width="24" customWidth="1"/>
    <col min="5121" max="5121" width="7" customWidth="1"/>
    <col min="5122" max="5122" width="48" customWidth="1"/>
    <col min="5123" max="5123" width="30.85546875" customWidth="1"/>
    <col min="5125" max="5125" width="24" customWidth="1"/>
    <col min="5377" max="5377" width="7" customWidth="1"/>
    <col min="5378" max="5378" width="48" customWidth="1"/>
    <col min="5379" max="5379" width="30.85546875" customWidth="1"/>
    <col min="5381" max="5381" width="24" customWidth="1"/>
    <col min="5633" max="5633" width="7" customWidth="1"/>
    <col min="5634" max="5634" width="48" customWidth="1"/>
    <col min="5635" max="5635" width="30.85546875" customWidth="1"/>
    <col min="5637" max="5637" width="24" customWidth="1"/>
    <col min="5889" max="5889" width="7" customWidth="1"/>
    <col min="5890" max="5890" width="48" customWidth="1"/>
    <col min="5891" max="5891" width="30.85546875" customWidth="1"/>
    <col min="5893" max="5893" width="24" customWidth="1"/>
    <col min="6145" max="6145" width="7" customWidth="1"/>
    <col min="6146" max="6146" width="48" customWidth="1"/>
    <col min="6147" max="6147" width="30.85546875" customWidth="1"/>
    <col min="6149" max="6149" width="24" customWidth="1"/>
    <col min="6401" max="6401" width="7" customWidth="1"/>
    <col min="6402" max="6402" width="48" customWidth="1"/>
    <col min="6403" max="6403" width="30.85546875" customWidth="1"/>
    <col min="6405" max="6405" width="24" customWidth="1"/>
    <col min="6657" max="6657" width="7" customWidth="1"/>
    <col min="6658" max="6658" width="48" customWidth="1"/>
    <col min="6659" max="6659" width="30.85546875" customWidth="1"/>
    <col min="6661" max="6661" width="24" customWidth="1"/>
    <col min="6913" max="6913" width="7" customWidth="1"/>
    <col min="6914" max="6914" width="48" customWidth="1"/>
    <col min="6915" max="6915" width="30.85546875" customWidth="1"/>
    <col min="6917" max="6917" width="24" customWidth="1"/>
    <col min="7169" max="7169" width="7" customWidth="1"/>
    <col min="7170" max="7170" width="48" customWidth="1"/>
    <col min="7171" max="7171" width="30.85546875" customWidth="1"/>
    <col min="7173" max="7173" width="24" customWidth="1"/>
    <col min="7425" max="7425" width="7" customWidth="1"/>
    <col min="7426" max="7426" width="48" customWidth="1"/>
    <col min="7427" max="7427" width="30.85546875" customWidth="1"/>
    <col min="7429" max="7429" width="24" customWidth="1"/>
    <col min="7681" max="7681" width="7" customWidth="1"/>
    <col min="7682" max="7682" width="48" customWidth="1"/>
    <col min="7683" max="7683" width="30.85546875" customWidth="1"/>
    <col min="7685" max="7685" width="24" customWidth="1"/>
    <col min="7937" max="7937" width="7" customWidth="1"/>
    <col min="7938" max="7938" width="48" customWidth="1"/>
    <col min="7939" max="7939" width="30.85546875" customWidth="1"/>
    <col min="7941" max="7941" width="24" customWidth="1"/>
    <col min="8193" max="8193" width="7" customWidth="1"/>
    <col min="8194" max="8194" width="48" customWidth="1"/>
    <col min="8195" max="8195" width="30.85546875" customWidth="1"/>
    <col min="8197" max="8197" width="24" customWidth="1"/>
    <col min="8449" max="8449" width="7" customWidth="1"/>
    <col min="8450" max="8450" width="48" customWidth="1"/>
    <col min="8451" max="8451" width="30.85546875" customWidth="1"/>
    <col min="8453" max="8453" width="24" customWidth="1"/>
    <col min="8705" max="8705" width="7" customWidth="1"/>
    <col min="8706" max="8706" width="48" customWidth="1"/>
    <col min="8707" max="8707" width="30.85546875" customWidth="1"/>
    <col min="8709" max="8709" width="24" customWidth="1"/>
    <col min="8961" max="8961" width="7" customWidth="1"/>
    <col min="8962" max="8962" width="48" customWidth="1"/>
    <col min="8963" max="8963" width="30.85546875" customWidth="1"/>
    <col min="8965" max="8965" width="24" customWidth="1"/>
    <col min="9217" max="9217" width="7" customWidth="1"/>
    <col min="9218" max="9218" width="48" customWidth="1"/>
    <col min="9219" max="9219" width="30.85546875" customWidth="1"/>
    <col min="9221" max="9221" width="24" customWidth="1"/>
    <col min="9473" max="9473" width="7" customWidth="1"/>
    <col min="9474" max="9474" width="48" customWidth="1"/>
    <col min="9475" max="9475" width="30.85546875" customWidth="1"/>
    <col min="9477" max="9477" width="24" customWidth="1"/>
    <col min="9729" max="9729" width="7" customWidth="1"/>
    <col min="9730" max="9730" width="48" customWidth="1"/>
    <col min="9731" max="9731" width="30.85546875" customWidth="1"/>
    <col min="9733" max="9733" width="24" customWidth="1"/>
    <col min="9985" max="9985" width="7" customWidth="1"/>
    <col min="9986" max="9986" width="48" customWidth="1"/>
    <col min="9987" max="9987" width="30.85546875" customWidth="1"/>
    <col min="9989" max="9989" width="24" customWidth="1"/>
    <col min="10241" max="10241" width="7" customWidth="1"/>
    <col min="10242" max="10242" width="48" customWidth="1"/>
    <col min="10243" max="10243" width="30.85546875" customWidth="1"/>
    <col min="10245" max="10245" width="24" customWidth="1"/>
    <col min="10497" max="10497" width="7" customWidth="1"/>
    <col min="10498" max="10498" width="48" customWidth="1"/>
    <col min="10499" max="10499" width="30.85546875" customWidth="1"/>
    <col min="10501" max="10501" width="24" customWidth="1"/>
    <col min="10753" max="10753" width="7" customWidth="1"/>
    <col min="10754" max="10754" width="48" customWidth="1"/>
    <col min="10755" max="10755" width="30.85546875" customWidth="1"/>
    <col min="10757" max="10757" width="24" customWidth="1"/>
    <col min="11009" max="11009" width="7" customWidth="1"/>
    <col min="11010" max="11010" width="48" customWidth="1"/>
    <col min="11011" max="11011" width="30.85546875" customWidth="1"/>
    <col min="11013" max="11013" width="24" customWidth="1"/>
    <col min="11265" max="11265" width="7" customWidth="1"/>
    <col min="11266" max="11266" width="48" customWidth="1"/>
    <col min="11267" max="11267" width="30.85546875" customWidth="1"/>
    <col min="11269" max="11269" width="24" customWidth="1"/>
    <col min="11521" max="11521" width="7" customWidth="1"/>
    <col min="11522" max="11522" width="48" customWidth="1"/>
    <col min="11523" max="11523" width="30.85546875" customWidth="1"/>
    <col min="11525" max="11525" width="24" customWidth="1"/>
    <col min="11777" max="11777" width="7" customWidth="1"/>
    <col min="11778" max="11778" width="48" customWidth="1"/>
    <col min="11779" max="11779" width="30.85546875" customWidth="1"/>
    <col min="11781" max="11781" width="24" customWidth="1"/>
    <col min="12033" max="12033" width="7" customWidth="1"/>
    <col min="12034" max="12034" width="48" customWidth="1"/>
    <col min="12035" max="12035" width="30.85546875" customWidth="1"/>
    <col min="12037" max="12037" width="24" customWidth="1"/>
    <col min="12289" max="12289" width="7" customWidth="1"/>
    <col min="12290" max="12290" width="48" customWidth="1"/>
    <col min="12291" max="12291" width="30.85546875" customWidth="1"/>
    <col min="12293" max="12293" width="24" customWidth="1"/>
    <col min="12545" max="12545" width="7" customWidth="1"/>
    <col min="12546" max="12546" width="48" customWidth="1"/>
    <col min="12547" max="12547" width="30.85546875" customWidth="1"/>
    <col min="12549" max="12549" width="24" customWidth="1"/>
    <col min="12801" max="12801" width="7" customWidth="1"/>
    <col min="12802" max="12802" width="48" customWidth="1"/>
    <col min="12803" max="12803" width="30.85546875" customWidth="1"/>
    <col min="12805" max="12805" width="24" customWidth="1"/>
    <col min="13057" max="13057" width="7" customWidth="1"/>
    <col min="13058" max="13058" width="48" customWidth="1"/>
    <col min="13059" max="13059" width="30.85546875" customWidth="1"/>
    <col min="13061" max="13061" width="24" customWidth="1"/>
    <col min="13313" max="13313" width="7" customWidth="1"/>
    <col min="13314" max="13314" width="48" customWidth="1"/>
    <col min="13315" max="13315" width="30.85546875" customWidth="1"/>
    <col min="13317" max="13317" width="24" customWidth="1"/>
    <col min="13569" max="13569" width="7" customWidth="1"/>
    <col min="13570" max="13570" width="48" customWidth="1"/>
    <col min="13571" max="13571" width="30.85546875" customWidth="1"/>
    <col min="13573" max="13573" width="24" customWidth="1"/>
    <col min="13825" max="13825" width="7" customWidth="1"/>
    <col min="13826" max="13826" width="48" customWidth="1"/>
    <col min="13827" max="13827" width="30.85546875" customWidth="1"/>
    <col min="13829" max="13829" width="24" customWidth="1"/>
    <col min="14081" max="14081" width="7" customWidth="1"/>
    <col min="14082" max="14082" width="48" customWidth="1"/>
    <col min="14083" max="14083" width="30.85546875" customWidth="1"/>
    <col min="14085" max="14085" width="24" customWidth="1"/>
    <col min="14337" max="14337" width="7" customWidth="1"/>
    <col min="14338" max="14338" width="48" customWidth="1"/>
    <col min="14339" max="14339" width="30.85546875" customWidth="1"/>
    <col min="14341" max="14341" width="24" customWidth="1"/>
    <col min="14593" max="14593" width="7" customWidth="1"/>
    <col min="14594" max="14594" width="48" customWidth="1"/>
    <col min="14595" max="14595" width="30.85546875" customWidth="1"/>
    <col min="14597" max="14597" width="24" customWidth="1"/>
    <col min="14849" max="14849" width="7" customWidth="1"/>
    <col min="14850" max="14850" width="48" customWidth="1"/>
    <col min="14851" max="14851" width="30.85546875" customWidth="1"/>
    <col min="14853" max="14853" width="24" customWidth="1"/>
    <col min="15105" max="15105" width="7" customWidth="1"/>
    <col min="15106" max="15106" width="48" customWidth="1"/>
    <col min="15107" max="15107" width="30.85546875" customWidth="1"/>
    <col min="15109" max="15109" width="24" customWidth="1"/>
    <col min="15361" max="15361" width="7" customWidth="1"/>
    <col min="15362" max="15362" width="48" customWidth="1"/>
    <col min="15363" max="15363" width="30.85546875" customWidth="1"/>
    <col min="15365" max="15365" width="24" customWidth="1"/>
    <col min="15617" max="15617" width="7" customWidth="1"/>
    <col min="15618" max="15618" width="48" customWidth="1"/>
    <col min="15619" max="15619" width="30.85546875" customWidth="1"/>
    <col min="15621" max="15621" width="24" customWidth="1"/>
    <col min="15873" max="15873" width="7" customWidth="1"/>
    <col min="15874" max="15874" width="48" customWidth="1"/>
    <col min="15875" max="15875" width="30.85546875" customWidth="1"/>
    <col min="15877" max="15877" width="24" customWidth="1"/>
    <col min="16129" max="16129" width="7" customWidth="1"/>
    <col min="16130" max="16130" width="48" customWidth="1"/>
    <col min="16131" max="16131" width="30.85546875" customWidth="1"/>
    <col min="16133" max="16133" width="24" customWidth="1"/>
  </cols>
  <sheetData>
    <row r="1" spans="1:3" ht="26.25" customHeight="1" x14ac:dyDescent="0.25">
      <c r="A1" s="96" t="s">
        <v>183</v>
      </c>
      <c r="B1" s="97"/>
      <c r="C1" s="97"/>
    </row>
    <row r="2" spans="1:3" ht="19.5" x14ac:dyDescent="0.25">
      <c r="A2" s="51"/>
      <c r="B2" s="1"/>
      <c r="C2" s="1"/>
    </row>
    <row r="3" spans="1:3" ht="15.75" x14ac:dyDescent="0.25">
      <c r="A3" s="90" t="s">
        <v>1</v>
      </c>
      <c r="B3" s="90"/>
      <c r="C3" s="2" t="s">
        <v>273</v>
      </c>
    </row>
    <row r="4" spans="1:3" x14ac:dyDescent="0.25">
      <c r="A4" s="91" t="s">
        <v>2</v>
      </c>
      <c r="B4" s="91"/>
      <c r="C4" s="3" t="s">
        <v>3</v>
      </c>
    </row>
    <row r="5" spans="1:3" x14ac:dyDescent="0.25">
      <c r="A5" s="52"/>
      <c r="B5" s="53"/>
      <c r="C5" s="54"/>
    </row>
    <row r="6" spans="1:3" ht="24" customHeight="1" x14ac:dyDescent="0.25">
      <c r="A6" s="55" t="s">
        <v>4</v>
      </c>
      <c r="B6" s="55" t="s">
        <v>133</v>
      </c>
      <c r="C6" s="56" t="s">
        <v>135</v>
      </c>
    </row>
    <row r="7" spans="1:3" ht="19.5" customHeight="1" x14ac:dyDescent="0.25">
      <c r="A7" s="57" t="s">
        <v>9</v>
      </c>
      <c r="B7" s="58" t="s">
        <v>10</v>
      </c>
      <c r="C7" s="59" t="s">
        <v>12</v>
      </c>
    </row>
    <row r="8" spans="1:3" ht="18.75" customHeight="1" x14ac:dyDescent="0.25">
      <c r="A8" s="60" t="s">
        <v>11</v>
      </c>
      <c r="B8" s="61" t="s">
        <v>184</v>
      </c>
      <c r="C8" s="62"/>
    </row>
    <row r="9" spans="1:3" ht="19.5" customHeight="1" x14ac:dyDescent="0.25">
      <c r="A9" s="60" t="s">
        <v>14</v>
      </c>
      <c r="B9" s="63" t="s">
        <v>185</v>
      </c>
      <c r="C9" s="14">
        <f>+C10+C12+C15</f>
        <v>39826709038.730003</v>
      </c>
    </row>
    <row r="10" spans="1:3" ht="19.5" customHeight="1" x14ac:dyDescent="0.25">
      <c r="A10" s="60" t="s">
        <v>16</v>
      </c>
      <c r="B10" s="63" t="s">
        <v>186</v>
      </c>
      <c r="C10" s="14">
        <v>39780472759.480003</v>
      </c>
    </row>
    <row r="11" spans="1:3" ht="16.5" customHeight="1" x14ac:dyDescent="0.25">
      <c r="A11" s="60" t="s">
        <v>18</v>
      </c>
      <c r="B11" s="63" t="s">
        <v>187</v>
      </c>
      <c r="C11" s="14">
        <v>0</v>
      </c>
    </row>
    <row r="12" spans="1:3" ht="16.5" customHeight="1" x14ac:dyDescent="0.25">
      <c r="A12" s="60" t="s">
        <v>20</v>
      </c>
      <c r="B12" s="63" t="s">
        <v>188</v>
      </c>
      <c r="C12" s="14"/>
    </row>
    <row r="13" spans="1:3" ht="14.25" customHeight="1" x14ac:dyDescent="0.25">
      <c r="A13" s="60" t="s">
        <v>22</v>
      </c>
      <c r="B13" s="63" t="s">
        <v>189</v>
      </c>
      <c r="C13" s="14">
        <v>0</v>
      </c>
    </row>
    <row r="14" spans="1:3" ht="18" customHeight="1" x14ac:dyDescent="0.25">
      <c r="A14" s="60" t="s">
        <v>24</v>
      </c>
      <c r="B14" s="63" t="s">
        <v>190</v>
      </c>
      <c r="C14" s="14">
        <v>0</v>
      </c>
    </row>
    <row r="15" spans="1:3" ht="18" customHeight="1" x14ac:dyDescent="0.25">
      <c r="A15" s="60" t="s">
        <v>26</v>
      </c>
      <c r="B15" s="63" t="s">
        <v>191</v>
      </c>
      <c r="C15" s="14">
        <v>46236279.25</v>
      </c>
    </row>
    <row r="16" spans="1:3" ht="18" customHeight="1" x14ac:dyDescent="0.25">
      <c r="A16" s="60" t="s">
        <v>38</v>
      </c>
      <c r="B16" s="63" t="s">
        <v>192</v>
      </c>
      <c r="C16" s="14">
        <f>+C17+C18+C19+C20+C21+C22+C23+C24+C25</f>
        <v>45621817703.340004</v>
      </c>
    </row>
    <row r="17" spans="1:3" ht="18" customHeight="1" x14ac:dyDescent="0.25">
      <c r="A17" s="60" t="s">
        <v>40</v>
      </c>
      <c r="B17" s="63" t="s">
        <v>193</v>
      </c>
      <c r="C17" s="14">
        <v>545149949</v>
      </c>
    </row>
    <row r="18" spans="1:3" ht="26.25" customHeight="1" x14ac:dyDescent="0.25">
      <c r="A18" s="60" t="s">
        <v>42</v>
      </c>
      <c r="B18" s="63" t="s">
        <v>194</v>
      </c>
      <c r="C18" s="14">
        <v>194500000</v>
      </c>
    </row>
    <row r="19" spans="1:3" ht="18.75" customHeight="1" x14ac:dyDescent="0.25">
      <c r="A19" s="60" t="s">
        <v>44</v>
      </c>
      <c r="B19" s="63" t="s">
        <v>195</v>
      </c>
      <c r="C19" s="14">
        <v>38500987939.040001</v>
      </c>
    </row>
    <row r="20" spans="1:3" ht="18.75" customHeight="1" x14ac:dyDescent="0.25">
      <c r="A20" s="60" t="s">
        <v>46</v>
      </c>
      <c r="B20" s="63" t="s">
        <v>196</v>
      </c>
      <c r="C20" s="14">
        <v>42643011.520000003</v>
      </c>
    </row>
    <row r="21" spans="1:3" ht="27.75" customHeight="1" x14ac:dyDescent="0.25">
      <c r="A21" s="60" t="s">
        <v>48</v>
      </c>
      <c r="B21" s="63" t="s">
        <v>197</v>
      </c>
      <c r="C21" s="14">
        <v>22348345.440000001</v>
      </c>
    </row>
    <row r="22" spans="1:3" ht="18.75" customHeight="1" x14ac:dyDescent="0.25">
      <c r="A22" s="60" t="s">
        <v>198</v>
      </c>
      <c r="B22" s="63" t="s">
        <v>199</v>
      </c>
      <c r="C22" s="14">
        <v>100000</v>
      </c>
    </row>
    <row r="23" spans="1:3" ht="21.75" customHeight="1" x14ac:dyDescent="0.25">
      <c r="A23" s="60" t="s">
        <v>200</v>
      </c>
      <c r="B23" s="63" t="s">
        <v>201</v>
      </c>
      <c r="C23" s="14">
        <v>1198211529.48</v>
      </c>
    </row>
    <row r="24" spans="1:3" ht="21" customHeight="1" x14ac:dyDescent="0.25">
      <c r="A24" s="60" t="s">
        <v>52</v>
      </c>
      <c r="B24" s="63" t="s">
        <v>202</v>
      </c>
      <c r="C24" s="14">
        <v>24631765</v>
      </c>
    </row>
    <row r="25" spans="1:3" ht="17.25" customHeight="1" x14ac:dyDescent="0.25">
      <c r="A25" s="60" t="s">
        <v>54</v>
      </c>
      <c r="B25" s="63" t="s">
        <v>203</v>
      </c>
      <c r="C25" s="14">
        <v>5093245163.8599997</v>
      </c>
    </row>
    <row r="26" spans="1:3" ht="24.75" customHeight="1" x14ac:dyDescent="0.25">
      <c r="A26" s="60" t="s">
        <v>57</v>
      </c>
      <c r="B26" s="64" t="s">
        <v>204</v>
      </c>
      <c r="C26" s="14">
        <f>+C9-C16</f>
        <v>-5795108664.6100006</v>
      </c>
    </row>
    <row r="27" spans="1:3" ht="21" customHeight="1" x14ac:dyDescent="0.25">
      <c r="A27" s="60" t="s">
        <v>12</v>
      </c>
      <c r="B27" s="64" t="s">
        <v>205</v>
      </c>
      <c r="C27" s="14"/>
    </row>
    <row r="28" spans="1:3" ht="16.5" customHeight="1" x14ac:dyDescent="0.25">
      <c r="A28" s="60" t="s">
        <v>60</v>
      </c>
      <c r="B28" s="63" t="s">
        <v>185</v>
      </c>
      <c r="C28" s="14">
        <v>0</v>
      </c>
    </row>
    <row r="29" spans="1:3" ht="16.5" customHeight="1" x14ac:dyDescent="0.25">
      <c r="A29" s="60" t="s">
        <v>62</v>
      </c>
      <c r="B29" s="63" t="s">
        <v>206</v>
      </c>
      <c r="C29" s="14">
        <v>0</v>
      </c>
    </row>
    <row r="30" spans="1:3" ht="16.5" customHeight="1" x14ac:dyDescent="0.25">
      <c r="A30" s="60" t="s">
        <v>89</v>
      </c>
      <c r="B30" s="65" t="s">
        <v>207</v>
      </c>
      <c r="C30" s="14">
        <v>0</v>
      </c>
    </row>
    <row r="31" spans="1:3" ht="16.5" customHeight="1" x14ac:dyDescent="0.25">
      <c r="A31" s="60" t="s">
        <v>208</v>
      </c>
      <c r="B31" s="65" t="s">
        <v>209</v>
      </c>
      <c r="C31" s="14">
        <v>0</v>
      </c>
    </row>
    <row r="32" spans="1:3" ht="16.5" customHeight="1" x14ac:dyDescent="0.25">
      <c r="A32" s="60" t="s">
        <v>210</v>
      </c>
      <c r="B32" s="65" t="s">
        <v>211</v>
      </c>
      <c r="C32" s="14">
        <v>0</v>
      </c>
    </row>
    <row r="33" spans="1:3" ht="16.5" customHeight="1" x14ac:dyDescent="0.25">
      <c r="A33" s="60" t="s">
        <v>212</v>
      </c>
      <c r="B33" s="65" t="s">
        <v>213</v>
      </c>
      <c r="C33" s="14">
        <v>0</v>
      </c>
    </row>
    <row r="34" spans="1:3" ht="16.5" customHeight="1" x14ac:dyDescent="0.25">
      <c r="A34" s="60" t="s">
        <v>214</v>
      </c>
      <c r="B34" s="65" t="s">
        <v>215</v>
      </c>
      <c r="C34" s="14">
        <v>0</v>
      </c>
    </row>
    <row r="35" spans="1:3" ht="16.5" customHeight="1" x14ac:dyDescent="0.25">
      <c r="A35" s="60" t="s">
        <v>102</v>
      </c>
      <c r="B35" s="65" t="s">
        <v>216</v>
      </c>
      <c r="C35" s="14">
        <f>+C36+C37</f>
        <v>33330990.899999999</v>
      </c>
    </row>
    <row r="36" spans="1:3" ht="16.5" customHeight="1" x14ac:dyDescent="0.25">
      <c r="A36" s="60" t="s">
        <v>217</v>
      </c>
      <c r="B36" s="65" t="s">
        <v>218</v>
      </c>
      <c r="C36" s="14">
        <v>33330990.899999999</v>
      </c>
    </row>
    <row r="37" spans="1:3" ht="16.5" customHeight="1" x14ac:dyDescent="0.25">
      <c r="A37" s="60" t="s">
        <v>219</v>
      </c>
      <c r="B37" s="65" t="s">
        <v>220</v>
      </c>
      <c r="C37" s="14"/>
    </row>
    <row r="38" spans="1:3" ht="20.25" customHeight="1" x14ac:dyDescent="0.25">
      <c r="A38" s="60" t="s">
        <v>221</v>
      </c>
      <c r="B38" s="65" t="s">
        <v>222</v>
      </c>
      <c r="C38" s="14">
        <v>0</v>
      </c>
    </row>
    <row r="39" spans="1:3" ht="16.5" customHeight="1" x14ac:dyDescent="0.25">
      <c r="A39" s="60" t="s">
        <v>223</v>
      </c>
      <c r="B39" s="65" t="s">
        <v>224</v>
      </c>
      <c r="C39" s="14">
        <v>0</v>
      </c>
    </row>
    <row r="40" spans="1:3" ht="17.25" customHeight="1" x14ac:dyDescent="0.25">
      <c r="A40" s="66" t="s">
        <v>225</v>
      </c>
      <c r="B40" s="65" t="s">
        <v>226</v>
      </c>
      <c r="C40" s="14">
        <v>0</v>
      </c>
    </row>
    <row r="41" spans="1:3" ht="26.25" customHeight="1" x14ac:dyDescent="0.25">
      <c r="A41" s="66" t="s">
        <v>104</v>
      </c>
      <c r="B41" s="67" t="s">
        <v>227</v>
      </c>
      <c r="C41" s="14">
        <f>+C28-C35</f>
        <v>-33330990.899999999</v>
      </c>
    </row>
    <row r="42" spans="1:3" ht="19.5" customHeight="1" x14ac:dyDescent="0.25">
      <c r="A42" s="66" t="s">
        <v>138</v>
      </c>
      <c r="B42" s="67" t="s">
        <v>228</v>
      </c>
      <c r="C42" s="14"/>
    </row>
    <row r="43" spans="1:3" ht="17.25" customHeight="1" x14ac:dyDescent="0.25">
      <c r="A43" s="66" t="s">
        <v>229</v>
      </c>
      <c r="B43" s="65" t="s">
        <v>230</v>
      </c>
      <c r="C43" s="14">
        <f>+C44+C47</f>
        <v>25121716480.959999</v>
      </c>
    </row>
    <row r="44" spans="1:3" ht="23.25" customHeight="1" x14ac:dyDescent="0.25">
      <c r="A44" s="66" t="s">
        <v>231</v>
      </c>
      <c r="B44" s="65" t="s">
        <v>232</v>
      </c>
      <c r="C44" s="14">
        <v>25000000000</v>
      </c>
    </row>
    <row r="45" spans="1:3" ht="26.25" customHeight="1" x14ac:dyDescent="0.25">
      <c r="A45" s="66" t="s">
        <v>233</v>
      </c>
      <c r="B45" s="65" t="s">
        <v>234</v>
      </c>
      <c r="C45" s="14">
        <v>0</v>
      </c>
    </row>
    <row r="46" spans="1:3" ht="16.5" customHeight="1" x14ac:dyDescent="0.25">
      <c r="A46" s="66" t="s">
        <v>235</v>
      </c>
      <c r="B46" s="65" t="s">
        <v>236</v>
      </c>
      <c r="C46" s="14">
        <v>0</v>
      </c>
    </row>
    <row r="47" spans="1:3" ht="16.5" customHeight="1" x14ac:dyDescent="0.25">
      <c r="A47" s="66" t="s">
        <v>237</v>
      </c>
      <c r="B47" s="65" t="s">
        <v>238</v>
      </c>
      <c r="C47" s="14">
        <v>121716480.95999999</v>
      </c>
    </row>
    <row r="48" spans="1:3" ht="16.5" customHeight="1" x14ac:dyDescent="0.25">
      <c r="A48" s="66" t="s">
        <v>239</v>
      </c>
      <c r="B48" s="65" t="s">
        <v>216</v>
      </c>
      <c r="C48" s="14">
        <f>+C49+C53</f>
        <v>22009489438.940002</v>
      </c>
    </row>
    <row r="49" spans="1:5" ht="16.5" customHeight="1" x14ac:dyDescent="0.25">
      <c r="A49" s="66" t="s">
        <v>240</v>
      </c>
      <c r="B49" s="65" t="s">
        <v>241</v>
      </c>
      <c r="C49" s="14">
        <v>21993060140.650002</v>
      </c>
    </row>
    <row r="50" spans="1:5" ht="16.5" customHeight="1" x14ac:dyDescent="0.25">
      <c r="A50" s="66" t="s">
        <v>242</v>
      </c>
      <c r="B50" s="65" t="s">
        <v>243</v>
      </c>
      <c r="C50" s="14">
        <v>0</v>
      </c>
    </row>
    <row r="51" spans="1:5" ht="18.75" customHeight="1" x14ac:dyDescent="0.25">
      <c r="A51" s="66" t="s">
        <v>244</v>
      </c>
      <c r="B51" s="65" t="s">
        <v>245</v>
      </c>
      <c r="C51" s="14">
        <v>0</v>
      </c>
    </row>
    <row r="52" spans="1:5" ht="19.5" customHeight="1" x14ac:dyDescent="0.25">
      <c r="A52" s="66" t="s">
        <v>246</v>
      </c>
      <c r="B52" s="65" t="s">
        <v>247</v>
      </c>
      <c r="C52" s="14">
        <v>0</v>
      </c>
    </row>
    <row r="53" spans="1:5" ht="18" customHeight="1" x14ac:dyDescent="0.25">
      <c r="A53" s="66" t="s">
        <v>248</v>
      </c>
      <c r="B53" s="65" t="s">
        <v>249</v>
      </c>
      <c r="C53" s="14">
        <f>16487002.19-57703.9</f>
        <v>16429298.289999999</v>
      </c>
    </row>
    <row r="54" spans="1:5" ht="26.25" customHeight="1" x14ac:dyDescent="0.25">
      <c r="A54" s="66" t="s">
        <v>250</v>
      </c>
      <c r="B54" s="67" t="s">
        <v>251</v>
      </c>
      <c r="C54" s="14">
        <f>+C43-C48</f>
        <v>3112227042.0199966</v>
      </c>
    </row>
    <row r="55" spans="1:5" ht="18" customHeight="1" x14ac:dyDescent="0.25">
      <c r="A55" s="66" t="s">
        <v>140</v>
      </c>
      <c r="B55" s="67" t="s">
        <v>252</v>
      </c>
      <c r="C55" s="14">
        <f>+C26+C41+C54</f>
        <v>-2716212613.4900036</v>
      </c>
      <c r="E55" s="68"/>
    </row>
    <row r="56" spans="1:5" ht="19.5" customHeight="1" x14ac:dyDescent="0.25">
      <c r="A56" s="66" t="s">
        <v>142</v>
      </c>
      <c r="B56" s="67" t="s">
        <v>253</v>
      </c>
      <c r="C56" s="14">
        <v>4794842777</v>
      </c>
    </row>
    <row r="57" spans="1:5" ht="21.75" customHeight="1" x14ac:dyDescent="0.25">
      <c r="A57" s="66" t="s">
        <v>144</v>
      </c>
      <c r="B57" s="67" t="s">
        <v>254</v>
      </c>
      <c r="C57" s="14">
        <v>2078630163.51</v>
      </c>
      <c r="E57" s="68"/>
    </row>
    <row r="58" spans="1:5" x14ac:dyDescent="0.25">
      <c r="C58" s="69"/>
    </row>
    <row r="59" spans="1:5" x14ac:dyDescent="0.25">
      <c r="B59" s="25" t="s">
        <v>130</v>
      </c>
      <c r="C59" s="3"/>
      <c r="D59" s="3"/>
    </row>
    <row r="60" spans="1:5" x14ac:dyDescent="0.25">
      <c r="B60" s="26" t="s">
        <v>131</v>
      </c>
      <c r="C60" s="27"/>
      <c r="D60" s="27"/>
      <c r="E60" s="68"/>
    </row>
  </sheetData>
  <mergeCells count="3">
    <mergeCell ref="A1:C1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6C3F7-04B0-43E5-B18A-B40C7FFC4262}">
  <dimension ref="A1:O25"/>
  <sheetViews>
    <sheetView tabSelected="1" workbookViewId="0">
      <selection activeCell="C23" sqref="C23:J23"/>
    </sheetView>
  </sheetViews>
  <sheetFormatPr defaultRowHeight="15" x14ac:dyDescent="0.25"/>
  <cols>
    <col min="1" max="1" width="4.140625" customWidth="1"/>
    <col min="2" max="2" width="25.28515625" customWidth="1"/>
    <col min="4" max="4" width="3.7109375" customWidth="1"/>
    <col min="7" max="7" width="14.28515625" customWidth="1"/>
    <col min="9" max="9" width="14.85546875" customWidth="1"/>
    <col min="10" max="10" width="15.5703125" customWidth="1"/>
    <col min="11" max="11" width="16" customWidth="1"/>
    <col min="15" max="15" width="21.85546875" customWidth="1"/>
    <col min="257" max="257" width="4.140625" customWidth="1"/>
    <col min="258" max="258" width="25.28515625" customWidth="1"/>
    <col min="260" max="260" width="3.7109375" customWidth="1"/>
    <col min="263" max="263" width="14.28515625" customWidth="1"/>
    <col min="265" max="265" width="14.85546875" customWidth="1"/>
    <col min="266" max="266" width="15.5703125" customWidth="1"/>
    <col min="267" max="267" width="16" customWidth="1"/>
    <col min="513" max="513" width="4.140625" customWidth="1"/>
    <col min="514" max="514" width="25.28515625" customWidth="1"/>
    <col min="516" max="516" width="3.7109375" customWidth="1"/>
    <col min="519" max="519" width="14.28515625" customWidth="1"/>
    <col min="521" max="521" width="14.85546875" customWidth="1"/>
    <col min="522" max="522" width="15.5703125" customWidth="1"/>
    <col min="523" max="523" width="16" customWidth="1"/>
    <col min="769" max="769" width="4.140625" customWidth="1"/>
    <col min="770" max="770" width="25.28515625" customWidth="1"/>
    <col min="772" max="772" width="3.7109375" customWidth="1"/>
    <col min="775" max="775" width="14.28515625" customWidth="1"/>
    <col min="777" max="777" width="14.85546875" customWidth="1"/>
    <col min="778" max="778" width="15.5703125" customWidth="1"/>
    <col min="779" max="779" width="16" customWidth="1"/>
    <col min="1025" max="1025" width="4.140625" customWidth="1"/>
    <col min="1026" max="1026" width="25.28515625" customWidth="1"/>
    <col min="1028" max="1028" width="3.7109375" customWidth="1"/>
    <col min="1031" max="1031" width="14.28515625" customWidth="1"/>
    <col min="1033" max="1033" width="14.85546875" customWidth="1"/>
    <col min="1034" max="1034" width="15.5703125" customWidth="1"/>
    <col min="1035" max="1035" width="16" customWidth="1"/>
    <col min="1281" max="1281" width="4.140625" customWidth="1"/>
    <col min="1282" max="1282" width="25.28515625" customWidth="1"/>
    <col min="1284" max="1284" width="3.7109375" customWidth="1"/>
    <col min="1287" max="1287" width="14.28515625" customWidth="1"/>
    <col min="1289" max="1289" width="14.85546875" customWidth="1"/>
    <col min="1290" max="1290" width="15.5703125" customWidth="1"/>
    <col min="1291" max="1291" width="16" customWidth="1"/>
    <col min="1537" max="1537" width="4.140625" customWidth="1"/>
    <col min="1538" max="1538" width="25.28515625" customWidth="1"/>
    <col min="1540" max="1540" width="3.7109375" customWidth="1"/>
    <col min="1543" max="1543" width="14.28515625" customWidth="1"/>
    <col min="1545" max="1545" width="14.85546875" customWidth="1"/>
    <col min="1546" max="1546" width="15.5703125" customWidth="1"/>
    <col min="1547" max="1547" width="16" customWidth="1"/>
    <col min="1793" max="1793" width="4.140625" customWidth="1"/>
    <col min="1794" max="1794" width="25.28515625" customWidth="1"/>
    <col min="1796" max="1796" width="3.7109375" customWidth="1"/>
    <col min="1799" max="1799" width="14.28515625" customWidth="1"/>
    <col min="1801" max="1801" width="14.85546875" customWidth="1"/>
    <col min="1802" max="1802" width="15.5703125" customWidth="1"/>
    <col min="1803" max="1803" width="16" customWidth="1"/>
    <col min="2049" max="2049" width="4.140625" customWidth="1"/>
    <col min="2050" max="2050" width="25.28515625" customWidth="1"/>
    <col min="2052" max="2052" width="3.7109375" customWidth="1"/>
    <col min="2055" max="2055" width="14.28515625" customWidth="1"/>
    <col min="2057" max="2057" width="14.85546875" customWidth="1"/>
    <col min="2058" max="2058" width="15.5703125" customWidth="1"/>
    <col min="2059" max="2059" width="16" customWidth="1"/>
    <col min="2305" max="2305" width="4.140625" customWidth="1"/>
    <col min="2306" max="2306" width="25.28515625" customWidth="1"/>
    <col min="2308" max="2308" width="3.7109375" customWidth="1"/>
    <col min="2311" max="2311" width="14.28515625" customWidth="1"/>
    <col min="2313" max="2313" width="14.85546875" customWidth="1"/>
    <col min="2314" max="2314" width="15.5703125" customWidth="1"/>
    <col min="2315" max="2315" width="16" customWidth="1"/>
    <col min="2561" max="2561" width="4.140625" customWidth="1"/>
    <col min="2562" max="2562" width="25.28515625" customWidth="1"/>
    <col min="2564" max="2564" width="3.7109375" customWidth="1"/>
    <col min="2567" max="2567" width="14.28515625" customWidth="1"/>
    <col min="2569" max="2569" width="14.85546875" customWidth="1"/>
    <col min="2570" max="2570" width="15.5703125" customWidth="1"/>
    <col min="2571" max="2571" width="16" customWidth="1"/>
    <col min="2817" max="2817" width="4.140625" customWidth="1"/>
    <col min="2818" max="2818" width="25.28515625" customWidth="1"/>
    <col min="2820" max="2820" width="3.7109375" customWidth="1"/>
    <col min="2823" max="2823" width="14.28515625" customWidth="1"/>
    <col min="2825" max="2825" width="14.85546875" customWidth="1"/>
    <col min="2826" max="2826" width="15.5703125" customWidth="1"/>
    <col min="2827" max="2827" width="16" customWidth="1"/>
    <col min="3073" max="3073" width="4.140625" customWidth="1"/>
    <col min="3074" max="3074" width="25.28515625" customWidth="1"/>
    <col min="3076" max="3076" width="3.7109375" customWidth="1"/>
    <col min="3079" max="3079" width="14.28515625" customWidth="1"/>
    <col min="3081" max="3081" width="14.85546875" customWidth="1"/>
    <col min="3082" max="3082" width="15.5703125" customWidth="1"/>
    <col min="3083" max="3083" width="16" customWidth="1"/>
    <col min="3329" max="3329" width="4.140625" customWidth="1"/>
    <col min="3330" max="3330" width="25.28515625" customWidth="1"/>
    <col min="3332" max="3332" width="3.7109375" customWidth="1"/>
    <col min="3335" max="3335" width="14.28515625" customWidth="1"/>
    <col min="3337" max="3337" width="14.85546875" customWidth="1"/>
    <col min="3338" max="3338" width="15.5703125" customWidth="1"/>
    <col min="3339" max="3339" width="16" customWidth="1"/>
    <col min="3585" max="3585" width="4.140625" customWidth="1"/>
    <col min="3586" max="3586" width="25.28515625" customWidth="1"/>
    <col min="3588" max="3588" width="3.7109375" customWidth="1"/>
    <col min="3591" max="3591" width="14.28515625" customWidth="1"/>
    <col min="3593" max="3593" width="14.85546875" customWidth="1"/>
    <col min="3594" max="3594" width="15.5703125" customWidth="1"/>
    <col min="3595" max="3595" width="16" customWidth="1"/>
    <col min="3841" max="3841" width="4.140625" customWidth="1"/>
    <col min="3842" max="3842" width="25.28515625" customWidth="1"/>
    <col min="3844" max="3844" width="3.7109375" customWidth="1"/>
    <col min="3847" max="3847" width="14.28515625" customWidth="1"/>
    <col min="3849" max="3849" width="14.85546875" customWidth="1"/>
    <col min="3850" max="3850" width="15.5703125" customWidth="1"/>
    <col min="3851" max="3851" width="16" customWidth="1"/>
    <col min="4097" max="4097" width="4.140625" customWidth="1"/>
    <col min="4098" max="4098" width="25.28515625" customWidth="1"/>
    <col min="4100" max="4100" width="3.7109375" customWidth="1"/>
    <col min="4103" max="4103" width="14.28515625" customWidth="1"/>
    <col min="4105" max="4105" width="14.85546875" customWidth="1"/>
    <col min="4106" max="4106" width="15.5703125" customWidth="1"/>
    <col min="4107" max="4107" width="16" customWidth="1"/>
    <col min="4353" max="4353" width="4.140625" customWidth="1"/>
    <col min="4354" max="4354" width="25.28515625" customWidth="1"/>
    <col min="4356" max="4356" width="3.7109375" customWidth="1"/>
    <col min="4359" max="4359" width="14.28515625" customWidth="1"/>
    <col min="4361" max="4361" width="14.85546875" customWidth="1"/>
    <col min="4362" max="4362" width="15.5703125" customWidth="1"/>
    <col min="4363" max="4363" width="16" customWidth="1"/>
    <col min="4609" max="4609" width="4.140625" customWidth="1"/>
    <col min="4610" max="4610" width="25.28515625" customWidth="1"/>
    <col min="4612" max="4612" width="3.7109375" customWidth="1"/>
    <col min="4615" max="4615" width="14.28515625" customWidth="1"/>
    <col min="4617" max="4617" width="14.85546875" customWidth="1"/>
    <col min="4618" max="4618" width="15.5703125" customWidth="1"/>
    <col min="4619" max="4619" width="16" customWidth="1"/>
    <col min="4865" max="4865" width="4.140625" customWidth="1"/>
    <col min="4866" max="4866" width="25.28515625" customWidth="1"/>
    <col min="4868" max="4868" width="3.7109375" customWidth="1"/>
    <col min="4871" max="4871" width="14.28515625" customWidth="1"/>
    <col min="4873" max="4873" width="14.85546875" customWidth="1"/>
    <col min="4874" max="4874" width="15.5703125" customWidth="1"/>
    <col min="4875" max="4875" width="16" customWidth="1"/>
    <col min="5121" max="5121" width="4.140625" customWidth="1"/>
    <col min="5122" max="5122" width="25.28515625" customWidth="1"/>
    <col min="5124" max="5124" width="3.7109375" customWidth="1"/>
    <col min="5127" max="5127" width="14.28515625" customWidth="1"/>
    <col min="5129" max="5129" width="14.85546875" customWidth="1"/>
    <col min="5130" max="5130" width="15.5703125" customWidth="1"/>
    <col min="5131" max="5131" width="16" customWidth="1"/>
    <col min="5377" max="5377" width="4.140625" customWidth="1"/>
    <col min="5378" max="5378" width="25.28515625" customWidth="1"/>
    <col min="5380" max="5380" width="3.7109375" customWidth="1"/>
    <col min="5383" max="5383" width="14.28515625" customWidth="1"/>
    <col min="5385" max="5385" width="14.85546875" customWidth="1"/>
    <col min="5386" max="5386" width="15.5703125" customWidth="1"/>
    <col min="5387" max="5387" width="16" customWidth="1"/>
    <col min="5633" max="5633" width="4.140625" customWidth="1"/>
    <col min="5634" max="5634" width="25.28515625" customWidth="1"/>
    <col min="5636" max="5636" width="3.7109375" customWidth="1"/>
    <col min="5639" max="5639" width="14.28515625" customWidth="1"/>
    <col min="5641" max="5641" width="14.85546875" customWidth="1"/>
    <col min="5642" max="5642" width="15.5703125" customWidth="1"/>
    <col min="5643" max="5643" width="16" customWidth="1"/>
    <col min="5889" max="5889" width="4.140625" customWidth="1"/>
    <col min="5890" max="5890" width="25.28515625" customWidth="1"/>
    <col min="5892" max="5892" width="3.7109375" customWidth="1"/>
    <col min="5895" max="5895" width="14.28515625" customWidth="1"/>
    <col min="5897" max="5897" width="14.85546875" customWidth="1"/>
    <col min="5898" max="5898" width="15.5703125" customWidth="1"/>
    <col min="5899" max="5899" width="16" customWidth="1"/>
    <col min="6145" max="6145" width="4.140625" customWidth="1"/>
    <col min="6146" max="6146" width="25.28515625" customWidth="1"/>
    <col min="6148" max="6148" width="3.7109375" customWidth="1"/>
    <col min="6151" max="6151" width="14.28515625" customWidth="1"/>
    <col min="6153" max="6153" width="14.85546875" customWidth="1"/>
    <col min="6154" max="6154" width="15.5703125" customWidth="1"/>
    <col min="6155" max="6155" width="16" customWidth="1"/>
    <col min="6401" max="6401" width="4.140625" customWidth="1"/>
    <col min="6402" max="6402" width="25.28515625" customWidth="1"/>
    <col min="6404" max="6404" width="3.7109375" customWidth="1"/>
    <col min="6407" max="6407" width="14.28515625" customWidth="1"/>
    <col min="6409" max="6409" width="14.85546875" customWidth="1"/>
    <col min="6410" max="6410" width="15.5703125" customWidth="1"/>
    <col min="6411" max="6411" width="16" customWidth="1"/>
    <col min="6657" max="6657" width="4.140625" customWidth="1"/>
    <col min="6658" max="6658" width="25.28515625" customWidth="1"/>
    <col min="6660" max="6660" width="3.7109375" customWidth="1"/>
    <col min="6663" max="6663" width="14.28515625" customWidth="1"/>
    <col min="6665" max="6665" width="14.85546875" customWidth="1"/>
    <col min="6666" max="6666" width="15.5703125" customWidth="1"/>
    <col min="6667" max="6667" width="16" customWidth="1"/>
    <col min="6913" max="6913" width="4.140625" customWidth="1"/>
    <col min="6914" max="6914" width="25.28515625" customWidth="1"/>
    <col min="6916" max="6916" width="3.7109375" customWidth="1"/>
    <col min="6919" max="6919" width="14.28515625" customWidth="1"/>
    <col min="6921" max="6921" width="14.85546875" customWidth="1"/>
    <col min="6922" max="6922" width="15.5703125" customWidth="1"/>
    <col min="6923" max="6923" width="16" customWidth="1"/>
    <col min="7169" max="7169" width="4.140625" customWidth="1"/>
    <col min="7170" max="7170" width="25.28515625" customWidth="1"/>
    <col min="7172" max="7172" width="3.7109375" customWidth="1"/>
    <col min="7175" max="7175" width="14.28515625" customWidth="1"/>
    <col min="7177" max="7177" width="14.85546875" customWidth="1"/>
    <col min="7178" max="7178" width="15.5703125" customWidth="1"/>
    <col min="7179" max="7179" width="16" customWidth="1"/>
    <col min="7425" max="7425" width="4.140625" customWidth="1"/>
    <col min="7426" max="7426" width="25.28515625" customWidth="1"/>
    <col min="7428" max="7428" width="3.7109375" customWidth="1"/>
    <col min="7431" max="7431" width="14.28515625" customWidth="1"/>
    <col min="7433" max="7433" width="14.85546875" customWidth="1"/>
    <col min="7434" max="7434" width="15.5703125" customWidth="1"/>
    <col min="7435" max="7435" width="16" customWidth="1"/>
    <col min="7681" max="7681" width="4.140625" customWidth="1"/>
    <col min="7682" max="7682" width="25.28515625" customWidth="1"/>
    <col min="7684" max="7684" width="3.7109375" customWidth="1"/>
    <col min="7687" max="7687" width="14.28515625" customWidth="1"/>
    <col min="7689" max="7689" width="14.85546875" customWidth="1"/>
    <col min="7690" max="7690" width="15.5703125" customWidth="1"/>
    <col min="7691" max="7691" width="16" customWidth="1"/>
    <col min="7937" max="7937" width="4.140625" customWidth="1"/>
    <col min="7938" max="7938" width="25.28515625" customWidth="1"/>
    <col min="7940" max="7940" width="3.7109375" customWidth="1"/>
    <col min="7943" max="7943" width="14.28515625" customWidth="1"/>
    <col min="7945" max="7945" width="14.85546875" customWidth="1"/>
    <col min="7946" max="7946" width="15.5703125" customWidth="1"/>
    <col min="7947" max="7947" width="16" customWidth="1"/>
    <col min="8193" max="8193" width="4.140625" customWidth="1"/>
    <col min="8194" max="8194" width="25.28515625" customWidth="1"/>
    <col min="8196" max="8196" width="3.7109375" customWidth="1"/>
    <col min="8199" max="8199" width="14.28515625" customWidth="1"/>
    <col min="8201" max="8201" width="14.85546875" customWidth="1"/>
    <col min="8202" max="8202" width="15.5703125" customWidth="1"/>
    <col min="8203" max="8203" width="16" customWidth="1"/>
    <col min="8449" max="8449" width="4.140625" customWidth="1"/>
    <col min="8450" max="8450" width="25.28515625" customWidth="1"/>
    <col min="8452" max="8452" width="3.7109375" customWidth="1"/>
    <col min="8455" max="8455" width="14.28515625" customWidth="1"/>
    <col min="8457" max="8457" width="14.85546875" customWidth="1"/>
    <col min="8458" max="8458" width="15.5703125" customWidth="1"/>
    <col min="8459" max="8459" width="16" customWidth="1"/>
    <col min="8705" max="8705" width="4.140625" customWidth="1"/>
    <col min="8706" max="8706" width="25.28515625" customWidth="1"/>
    <col min="8708" max="8708" width="3.7109375" customWidth="1"/>
    <col min="8711" max="8711" width="14.28515625" customWidth="1"/>
    <col min="8713" max="8713" width="14.85546875" customWidth="1"/>
    <col min="8714" max="8714" width="15.5703125" customWidth="1"/>
    <col min="8715" max="8715" width="16" customWidth="1"/>
    <col min="8961" max="8961" width="4.140625" customWidth="1"/>
    <col min="8962" max="8962" width="25.28515625" customWidth="1"/>
    <col min="8964" max="8964" width="3.7109375" customWidth="1"/>
    <col min="8967" max="8967" width="14.28515625" customWidth="1"/>
    <col min="8969" max="8969" width="14.85546875" customWidth="1"/>
    <col min="8970" max="8970" width="15.5703125" customWidth="1"/>
    <col min="8971" max="8971" width="16" customWidth="1"/>
    <col min="9217" max="9217" width="4.140625" customWidth="1"/>
    <col min="9218" max="9218" width="25.28515625" customWidth="1"/>
    <col min="9220" max="9220" width="3.7109375" customWidth="1"/>
    <col min="9223" max="9223" width="14.28515625" customWidth="1"/>
    <col min="9225" max="9225" width="14.85546875" customWidth="1"/>
    <col min="9226" max="9226" width="15.5703125" customWidth="1"/>
    <col min="9227" max="9227" width="16" customWidth="1"/>
    <col min="9473" max="9473" width="4.140625" customWidth="1"/>
    <col min="9474" max="9474" width="25.28515625" customWidth="1"/>
    <col min="9476" max="9476" width="3.7109375" customWidth="1"/>
    <col min="9479" max="9479" width="14.28515625" customWidth="1"/>
    <col min="9481" max="9481" width="14.85546875" customWidth="1"/>
    <col min="9482" max="9482" width="15.5703125" customWidth="1"/>
    <col min="9483" max="9483" width="16" customWidth="1"/>
    <col min="9729" max="9729" width="4.140625" customWidth="1"/>
    <col min="9730" max="9730" width="25.28515625" customWidth="1"/>
    <col min="9732" max="9732" width="3.7109375" customWidth="1"/>
    <col min="9735" max="9735" width="14.28515625" customWidth="1"/>
    <col min="9737" max="9737" width="14.85546875" customWidth="1"/>
    <col min="9738" max="9738" width="15.5703125" customWidth="1"/>
    <col min="9739" max="9739" width="16" customWidth="1"/>
    <col min="9985" max="9985" width="4.140625" customWidth="1"/>
    <col min="9986" max="9986" width="25.28515625" customWidth="1"/>
    <col min="9988" max="9988" width="3.7109375" customWidth="1"/>
    <col min="9991" max="9991" width="14.28515625" customWidth="1"/>
    <col min="9993" max="9993" width="14.85546875" customWidth="1"/>
    <col min="9994" max="9994" width="15.5703125" customWidth="1"/>
    <col min="9995" max="9995" width="16" customWidth="1"/>
    <col min="10241" max="10241" width="4.140625" customWidth="1"/>
    <col min="10242" max="10242" width="25.28515625" customWidth="1"/>
    <col min="10244" max="10244" width="3.7109375" customWidth="1"/>
    <col min="10247" max="10247" width="14.28515625" customWidth="1"/>
    <col min="10249" max="10249" width="14.85546875" customWidth="1"/>
    <col min="10250" max="10250" width="15.5703125" customWidth="1"/>
    <col min="10251" max="10251" width="16" customWidth="1"/>
    <col min="10497" max="10497" width="4.140625" customWidth="1"/>
    <col min="10498" max="10498" width="25.28515625" customWidth="1"/>
    <col min="10500" max="10500" width="3.7109375" customWidth="1"/>
    <col min="10503" max="10503" width="14.28515625" customWidth="1"/>
    <col min="10505" max="10505" width="14.85546875" customWidth="1"/>
    <col min="10506" max="10506" width="15.5703125" customWidth="1"/>
    <col min="10507" max="10507" width="16" customWidth="1"/>
    <col min="10753" max="10753" width="4.140625" customWidth="1"/>
    <col min="10754" max="10754" width="25.28515625" customWidth="1"/>
    <col min="10756" max="10756" width="3.7109375" customWidth="1"/>
    <col min="10759" max="10759" width="14.28515625" customWidth="1"/>
    <col min="10761" max="10761" width="14.85546875" customWidth="1"/>
    <col min="10762" max="10762" width="15.5703125" customWidth="1"/>
    <col min="10763" max="10763" width="16" customWidth="1"/>
    <col min="11009" max="11009" width="4.140625" customWidth="1"/>
    <col min="11010" max="11010" width="25.28515625" customWidth="1"/>
    <col min="11012" max="11012" width="3.7109375" customWidth="1"/>
    <col min="11015" max="11015" width="14.28515625" customWidth="1"/>
    <col min="11017" max="11017" width="14.85546875" customWidth="1"/>
    <col min="11018" max="11018" width="15.5703125" customWidth="1"/>
    <col min="11019" max="11019" width="16" customWidth="1"/>
    <col min="11265" max="11265" width="4.140625" customWidth="1"/>
    <col min="11266" max="11266" width="25.28515625" customWidth="1"/>
    <col min="11268" max="11268" width="3.7109375" customWidth="1"/>
    <col min="11271" max="11271" width="14.28515625" customWidth="1"/>
    <col min="11273" max="11273" width="14.85546875" customWidth="1"/>
    <col min="11274" max="11274" width="15.5703125" customWidth="1"/>
    <col min="11275" max="11275" width="16" customWidth="1"/>
    <col min="11521" max="11521" width="4.140625" customWidth="1"/>
    <col min="11522" max="11522" width="25.28515625" customWidth="1"/>
    <col min="11524" max="11524" width="3.7109375" customWidth="1"/>
    <col min="11527" max="11527" width="14.28515625" customWidth="1"/>
    <col min="11529" max="11529" width="14.85546875" customWidth="1"/>
    <col min="11530" max="11530" width="15.5703125" customWidth="1"/>
    <col min="11531" max="11531" width="16" customWidth="1"/>
    <col min="11777" max="11777" width="4.140625" customWidth="1"/>
    <col min="11778" max="11778" width="25.28515625" customWidth="1"/>
    <col min="11780" max="11780" width="3.7109375" customWidth="1"/>
    <col min="11783" max="11783" width="14.28515625" customWidth="1"/>
    <col min="11785" max="11785" width="14.85546875" customWidth="1"/>
    <col min="11786" max="11786" width="15.5703125" customWidth="1"/>
    <col min="11787" max="11787" width="16" customWidth="1"/>
    <col min="12033" max="12033" width="4.140625" customWidth="1"/>
    <col min="12034" max="12034" width="25.28515625" customWidth="1"/>
    <col min="12036" max="12036" width="3.7109375" customWidth="1"/>
    <col min="12039" max="12039" width="14.28515625" customWidth="1"/>
    <col min="12041" max="12041" width="14.85546875" customWidth="1"/>
    <col min="12042" max="12042" width="15.5703125" customWidth="1"/>
    <col min="12043" max="12043" width="16" customWidth="1"/>
    <col min="12289" max="12289" width="4.140625" customWidth="1"/>
    <col min="12290" max="12290" width="25.28515625" customWidth="1"/>
    <col min="12292" max="12292" width="3.7109375" customWidth="1"/>
    <col min="12295" max="12295" width="14.28515625" customWidth="1"/>
    <col min="12297" max="12297" width="14.85546875" customWidth="1"/>
    <col min="12298" max="12298" width="15.5703125" customWidth="1"/>
    <col min="12299" max="12299" width="16" customWidth="1"/>
    <col min="12545" max="12545" width="4.140625" customWidth="1"/>
    <col min="12546" max="12546" width="25.28515625" customWidth="1"/>
    <col min="12548" max="12548" width="3.7109375" customWidth="1"/>
    <col min="12551" max="12551" width="14.28515625" customWidth="1"/>
    <col min="12553" max="12553" width="14.85546875" customWidth="1"/>
    <col min="12554" max="12554" width="15.5703125" customWidth="1"/>
    <col min="12555" max="12555" width="16" customWidth="1"/>
    <col min="12801" max="12801" width="4.140625" customWidth="1"/>
    <col min="12802" max="12802" width="25.28515625" customWidth="1"/>
    <col min="12804" max="12804" width="3.7109375" customWidth="1"/>
    <col min="12807" max="12807" width="14.28515625" customWidth="1"/>
    <col min="12809" max="12809" width="14.85546875" customWidth="1"/>
    <col min="12810" max="12810" width="15.5703125" customWidth="1"/>
    <col min="12811" max="12811" width="16" customWidth="1"/>
    <col min="13057" max="13057" width="4.140625" customWidth="1"/>
    <col min="13058" max="13058" width="25.28515625" customWidth="1"/>
    <col min="13060" max="13060" width="3.7109375" customWidth="1"/>
    <col min="13063" max="13063" width="14.28515625" customWidth="1"/>
    <col min="13065" max="13065" width="14.85546875" customWidth="1"/>
    <col min="13066" max="13066" width="15.5703125" customWidth="1"/>
    <col min="13067" max="13067" width="16" customWidth="1"/>
    <col min="13313" max="13313" width="4.140625" customWidth="1"/>
    <col min="13314" max="13314" width="25.28515625" customWidth="1"/>
    <col min="13316" max="13316" width="3.7109375" customWidth="1"/>
    <col min="13319" max="13319" width="14.28515625" customWidth="1"/>
    <col min="13321" max="13321" width="14.85546875" customWidth="1"/>
    <col min="13322" max="13322" width="15.5703125" customWidth="1"/>
    <col min="13323" max="13323" width="16" customWidth="1"/>
    <col min="13569" max="13569" width="4.140625" customWidth="1"/>
    <col min="13570" max="13570" width="25.28515625" customWidth="1"/>
    <col min="13572" max="13572" width="3.7109375" customWidth="1"/>
    <col min="13575" max="13575" width="14.28515625" customWidth="1"/>
    <col min="13577" max="13577" width="14.85546875" customWidth="1"/>
    <col min="13578" max="13578" width="15.5703125" customWidth="1"/>
    <col min="13579" max="13579" width="16" customWidth="1"/>
    <col min="13825" max="13825" width="4.140625" customWidth="1"/>
    <col min="13826" max="13826" width="25.28515625" customWidth="1"/>
    <col min="13828" max="13828" width="3.7109375" customWidth="1"/>
    <col min="13831" max="13831" width="14.28515625" customWidth="1"/>
    <col min="13833" max="13833" width="14.85546875" customWidth="1"/>
    <col min="13834" max="13834" width="15.5703125" customWidth="1"/>
    <col min="13835" max="13835" width="16" customWidth="1"/>
    <col min="14081" max="14081" width="4.140625" customWidth="1"/>
    <col min="14082" max="14082" width="25.28515625" customWidth="1"/>
    <col min="14084" max="14084" width="3.7109375" customWidth="1"/>
    <col min="14087" max="14087" width="14.28515625" customWidth="1"/>
    <col min="14089" max="14089" width="14.85546875" customWidth="1"/>
    <col min="14090" max="14090" width="15.5703125" customWidth="1"/>
    <col min="14091" max="14091" width="16" customWidth="1"/>
    <col min="14337" max="14337" width="4.140625" customWidth="1"/>
    <col min="14338" max="14338" width="25.28515625" customWidth="1"/>
    <col min="14340" max="14340" width="3.7109375" customWidth="1"/>
    <col min="14343" max="14343" width="14.28515625" customWidth="1"/>
    <col min="14345" max="14345" width="14.85546875" customWidth="1"/>
    <col min="14346" max="14346" width="15.5703125" customWidth="1"/>
    <col min="14347" max="14347" width="16" customWidth="1"/>
    <col min="14593" max="14593" width="4.140625" customWidth="1"/>
    <col min="14594" max="14594" width="25.28515625" customWidth="1"/>
    <col min="14596" max="14596" width="3.7109375" customWidth="1"/>
    <col min="14599" max="14599" width="14.28515625" customWidth="1"/>
    <col min="14601" max="14601" width="14.85546875" customWidth="1"/>
    <col min="14602" max="14602" width="15.5703125" customWidth="1"/>
    <col min="14603" max="14603" width="16" customWidth="1"/>
    <col min="14849" max="14849" width="4.140625" customWidth="1"/>
    <col min="14850" max="14850" width="25.28515625" customWidth="1"/>
    <col min="14852" max="14852" width="3.7109375" customWidth="1"/>
    <col min="14855" max="14855" width="14.28515625" customWidth="1"/>
    <col min="14857" max="14857" width="14.85546875" customWidth="1"/>
    <col min="14858" max="14858" width="15.5703125" customWidth="1"/>
    <col min="14859" max="14859" width="16" customWidth="1"/>
    <col min="15105" max="15105" width="4.140625" customWidth="1"/>
    <col min="15106" max="15106" width="25.28515625" customWidth="1"/>
    <col min="15108" max="15108" width="3.7109375" customWidth="1"/>
    <col min="15111" max="15111" width="14.28515625" customWidth="1"/>
    <col min="15113" max="15113" width="14.85546875" customWidth="1"/>
    <col min="15114" max="15114" width="15.5703125" customWidth="1"/>
    <col min="15115" max="15115" width="16" customWidth="1"/>
    <col min="15361" max="15361" width="4.140625" customWidth="1"/>
    <col min="15362" max="15362" width="25.28515625" customWidth="1"/>
    <col min="15364" max="15364" width="3.7109375" customWidth="1"/>
    <col min="15367" max="15367" width="14.28515625" customWidth="1"/>
    <col min="15369" max="15369" width="14.85546875" customWidth="1"/>
    <col min="15370" max="15370" width="15.5703125" customWidth="1"/>
    <col min="15371" max="15371" width="16" customWidth="1"/>
    <col min="15617" max="15617" width="4.140625" customWidth="1"/>
    <col min="15618" max="15618" width="25.28515625" customWidth="1"/>
    <col min="15620" max="15620" width="3.7109375" customWidth="1"/>
    <col min="15623" max="15623" width="14.28515625" customWidth="1"/>
    <col min="15625" max="15625" width="14.85546875" customWidth="1"/>
    <col min="15626" max="15626" width="15.5703125" customWidth="1"/>
    <col min="15627" max="15627" width="16" customWidth="1"/>
    <col min="15873" max="15873" width="4.140625" customWidth="1"/>
    <col min="15874" max="15874" width="25.28515625" customWidth="1"/>
    <col min="15876" max="15876" width="3.7109375" customWidth="1"/>
    <col min="15879" max="15879" width="14.28515625" customWidth="1"/>
    <col min="15881" max="15881" width="14.85546875" customWidth="1"/>
    <col min="15882" max="15882" width="15.5703125" customWidth="1"/>
    <col min="15883" max="15883" width="16" customWidth="1"/>
    <col min="16129" max="16129" width="4.140625" customWidth="1"/>
    <col min="16130" max="16130" width="25.28515625" customWidth="1"/>
    <col min="16132" max="16132" width="3.7109375" customWidth="1"/>
    <col min="16135" max="16135" width="14.28515625" customWidth="1"/>
    <col min="16137" max="16137" width="14.85546875" customWidth="1"/>
    <col min="16138" max="16138" width="15.5703125" customWidth="1"/>
    <col min="16139" max="16139" width="16" customWidth="1"/>
  </cols>
  <sheetData>
    <row r="1" spans="1:11" ht="23.25" customHeight="1" x14ac:dyDescent="0.25">
      <c r="A1" s="96" t="s">
        <v>255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9.75" customHeight="1" x14ac:dyDescent="0.25"/>
    <row r="3" spans="1:11" ht="15.75" x14ac:dyDescent="0.25">
      <c r="A3" s="90" t="s">
        <v>1</v>
      </c>
      <c r="B3" s="90"/>
      <c r="C3" s="2"/>
      <c r="D3" s="2"/>
      <c r="J3" s="107" t="s">
        <v>273</v>
      </c>
      <c r="K3" s="107"/>
    </row>
    <row r="4" spans="1:11" x14ac:dyDescent="0.25">
      <c r="A4" s="91" t="s">
        <v>2</v>
      </c>
      <c r="B4" s="91"/>
      <c r="C4" s="2"/>
      <c r="D4" s="3"/>
      <c r="J4" s="108" t="s">
        <v>3</v>
      </c>
      <c r="K4" s="108"/>
    </row>
    <row r="5" spans="1:11" x14ac:dyDescent="0.25">
      <c r="A5" s="70"/>
      <c r="B5" s="109"/>
      <c r="C5" s="110"/>
      <c r="D5" s="110"/>
      <c r="E5" s="110"/>
      <c r="F5" s="110"/>
      <c r="G5" s="110"/>
      <c r="H5" s="111"/>
      <c r="I5" s="110"/>
      <c r="J5" s="110"/>
      <c r="K5" s="110"/>
    </row>
    <row r="6" spans="1:11" ht="56.25" x14ac:dyDescent="0.25">
      <c r="A6" s="71" t="s">
        <v>256</v>
      </c>
      <c r="B6" s="71" t="s">
        <v>133</v>
      </c>
      <c r="C6" s="112" t="s">
        <v>106</v>
      </c>
      <c r="D6" s="95"/>
      <c r="E6" s="71" t="s">
        <v>114</v>
      </c>
      <c r="F6" s="71" t="s">
        <v>257</v>
      </c>
      <c r="G6" s="71" t="s">
        <v>258</v>
      </c>
      <c r="H6" s="71" t="s">
        <v>259</v>
      </c>
      <c r="I6" s="71" t="s">
        <v>260</v>
      </c>
      <c r="J6" s="71" t="s">
        <v>261</v>
      </c>
      <c r="K6" s="72" t="s">
        <v>262</v>
      </c>
    </row>
    <row r="7" spans="1:11" ht="22.5" x14ac:dyDescent="0.25">
      <c r="A7" s="73" t="s">
        <v>11</v>
      </c>
      <c r="B7" s="74" t="s">
        <v>263</v>
      </c>
      <c r="C7" s="101">
        <v>136820600</v>
      </c>
      <c r="D7" s="102"/>
      <c r="E7" s="75"/>
      <c r="F7" s="75"/>
      <c r="G7" s="75">
        <v>3133970473.1999998</v>
      </c>
      <c r="H7" s="75">
        <v>0</v>
      </c>
      <c r="I7" s="75">
        <v>369792723.80000001</v>
      </c>
      <c r="J7" s="75">
        <v>22381111137.5033</v>
      </c>
      <c r="K7" s="76">
        <f>+C7+G7+I7+J7</f>
        <v>26021694934.5033</v>
      </c>
    </row>
    <row r="8" spans="1:11" x14ac:dyDescent="0.25">
      <c r="A8" s="74" t="s">
        <v>12</v>
      </c>
      <c r="B8" s="74" t="s">
        <v>264</v>
      </c>
      <c r="C8" s="101"/>
      <c r="D8" s="102"/>
      <c r="E8" s="77"/>
      <c r="F8" s="75"/>
      <c r="G8" s="77">
        <v>0</v>
      </c>
      <c r="H8" s="75">
        <v>0</v>
      </c>
      <c r="I8" s="77">
        <v>0</v>
      </c>
      <c r="J8" s="75">
        <v>0</v>
      </c>
      <c r="K8" s="76">
        <v>0</v>
      </c>
    </row>
    <row r="9" spans="1:11" x14ac:dyDescent="0.25">
      <c r="A9" s="74" t="s">
        <v>138</v>
      </c>
      <c r="B9" s="73" t="s">
        <v>265</v>
      </c>
      <c r="C9" s="101">
        <v>136820600</v>
      </c>
      <c r="D9" s="102"/>
      <c r="E9" s="77"/>
      <c r="F9" s="75"/>
      <c r="G9" s="77">
        <v>3133970473.1999998</v>
      </c>
      <c r="H9" s="75">
        <v>0</v>
      </c>
      <c r="I9" s="77">
        <v>369792723.80000001</v>
      </c>
      <c r="J9" s="75">
        <v>22381111137.5033</v>
      </c>
      <c r="K9" s="76">
        <f>+C9+G9+I9+J9</f>
        <v>26021694934.5033</v>
      </c>
    </row>
    <row r="10" spans="1:11" x14ac:dyDescent="0.25">
      <c r="A10" s="74" t="s">
        <v>140</v>
      </c>
      <c r="B10" s="73" t="s">
        <v>266</v>
      </c>
      <c r="C10" s="101"/>
      <c r="D10" s="102"/>
      <c r="E10" s="77"/>
      <c r="F10" s="75"/>
      <c r="G10" s="77">
        <v>0</v>
      </c>
      <c r="H10" s="75">
        <v>0</v>
      </c>
      <c r="I10" s="77">
        <v>0</v>
      </c>
      <c r="J10" s="78">
        <v>5153215228.0699997</v>
      </c>
      <c r="K10" s="76">
        <f>+C10+G10+I10+J10</f>
        <v>5153215228.0699997</v>
      </c>
    </row>
    <row r="11" spans="1:11" x14ac:dyDescent="0.25">
      <c r="A11" s="74" t="s">
        <v>142</v>
      </c>
      <c r="B11" s="73" t="s">
        <v>177</v>
      </c>
      <c r="C11" s="101"/>
      <c r="D11" s="102"/>
      <c r="E11" s="77"/>
      <c r="F11" s="75"/>
      <c r="G11" s="77">
        <v>0</v>
      </c>
      <c r="H11" s="75">
        <v>0</v>
      </c>
      <c r="I11" s="77">
        <v>0</v>
      </c>
      <c r="J11" s="75">
        <v>0</v>
      </c>
      <c r="K11" s="76">
        <v>0</v>
      </c>
    </row>
    <row r="12" spans="1:11" x14ac:dyDescent="0.25">
      <c r="A12" s="74" t="s">
        <v>144</v>
      </c>
      <c r="B12" s="73" t="s">
        <v>267</v>
      </c>
      <c r="C12" s="101"/>
      <c r="D12" s="102"/>
      <c r="E12" s="77"/>
      <c r="F12" s="75"/>
      <c r="G12" s="77">
        <v>0</v>
      </c>
      <c r="H12" s="75">
        <v>0</v>
      </c>
      <c r="I12" s="77">
        <v>0</v>
      </c>
      <c r="J12" s="75"/>
      <c r="K12" s="76">
        <f>+J12</f>
        <v>0</v>
      </c>
    </row>
    <row r="13" spans="1:11" x14ac:dyDescent="0.25">
      <c r="A13" s="74" t="s">
        <v>146</v>
      </c>
      <c r="B13" s="73" t="s">
        <v>268</v>
      </c>
      <c r="C13" s="101"/>
      <c r="D13" s="102"/>
      <c r="E13" s="77"/>
      <c r="F13" s="75"/>
      <c r="G13" s="77">
        <v>0</v>
      </c>
      <c r="H13" s="75">
        <v>0</v>
      </c>
      <c r="I13" s="77">
        <v>0</v>
      </c>
      <c r="J13" s="75">
        <v>0</v>
      </c>
      <c r="K13" s="76">
        <v>0</v>
      </c>
    </row>
    <row r="14" spans="1:11" ht="22.5" x14ac:dyDescent="0.25">
      <c r="A14" s="74" t="s">
        <v>148</v>
      </c>
      <c r="B14" s="73" t="s">
        <v>269</v>
      </c>
      <c r="C14" s="101"/>
      <c r="D14" s="102"/>
      <c r="E14" s="77"/>
      <c r="F14" s="75"/>
      <c r="G14" s="77">
        <v>0</v>
      </c>
      <c r="H14" s="75">
        <v>0</v>
      </c>
      <c r="I14" s="77">
        <v>0</v>
      </c>
      <c r="J14" s="75">
        <v>0</v>
      </c>
      <c r="K14" s="76">
        <v>0</v>
      </c>
    </row>
    <row r="15" spans="1:11" ht="22.5" x14ac:dyDescent="0.25">
      <c r="A15" s="74" t="s">
        <v>150</v>
      </c>
      <c r="B15" s="73" t="s">
        <v>270</v>
      </c>
      <c r="C15" s="101">
        <v>136820600</v>
      </c>
      <c r="D15" s="102"/>
      <c r="E15" s="77">
        <v>0</v>
      </c>
      <c r="F15" s="75">
        <v>0</v>
      </c>
      <c r="G15" s="77">
        <v>3133970473.1999998</v>
      </c>
      <c r="H15" s="75">
        <v>0</v>
      </c>
      <c r="I15" s="77">
        <v>369792723.80000001</v>
      </c>
      <c r="J15" s="75">
        <f>+J9+J10</f>
        <v>27534326365.573299</v>
      </c>
      <c r="K15" s="76">
        <f>+C15+G15+I15+J15</f>
        <v>31174910162.573299</v>
      </c>
    </row>
    <row r="16" spans="1:11" x14ac:dyDescent="0.25">
      <c r="A16" s="74" t="s">
        <v>152</v>
      </c>
      <c r="B16" s="73" t="s">
        <v>264</v>
      </c>
      <c r="C16" s="101"/>
      <c r="D16" s="102"/>
      <c r="E16" s="77"/>
      <c r="F16" s="75"/>
      <c r="G16" s="77">
        <v>0</v>
      </c>
      <c r="H16" s="75">
        <v>0</v>
      </c>
      <c r="I16" s="78">
        <v>0</v>
      </c>
      <c r="J16" s="75">
        <v>0</v>
      </c>
      <c r="K16" s="76">
        <v>0</v>
      </c>
    </row>
    <row r="17" spans="1:15" x14ac:dyDescent="0.25">
      <c r="A17" s="74" t="s">
        <v>154</v>
      </c>
      <c r="B17" s="79" t="s">
        <v>265</v>
      </c>
      <c r="C17" s="101">
        <v>136820600</v>
      </c>
      <c r="D17" s="102"/>
      <c r="E17" s="78">
        <v>0</v>
      </c>
      <c r="F17" s="75">
        <v>0</v>
      </c>
      <c r="G17" s="78">
        <v>3133970473.1999998</v>
      </c>
      <c r="H17" s="75">
        <v>0</v>
      </c>
      <c r="I17" s="78">
        <v>369792723.80000001</v>
      </c>
      <c r="J17" s="75">
        <f>+J15</f>
        <v>27534326365.573299</v>
      </c>
      <c r="K17" s="76">
        <f>+C17+G17+I17+J17</f>
        <v>31174910162.573299</v>
      </c>
      <c r="O17" s="84"/>
    </row>
    <row r="18" spans="1:15" x14ac:dyDescent="0.25">
      <c r="A18" s="74" t="s">
        <v>156</v>
      </c>
      <c r="B18" s="79" t="s">
        <v>266</v>
      </c>
      <c r="C18" s="103"/>
      <c r="D18" s="104"/>
      <c r="E18" s="78"/>
      <c r="F18" s="78"/>
      <c r="G18" s="78">
        <v>0</v>
      </c>
      <c r="H18" s="78">
        <v>0</v>
      </c>
      <c r="I18" s="78">
        <v>0</v>
      </c>
      <c r="J18" s="78">
        <v>5004789950.4300003</v>
      </c>
      <c r="K18" s="76">
        <f>+C18+G18+I18+J18</f>
        <v>5004789950.4300003</v>
      </c>
      <c r="O18" s="84"/>
    </row>
    <row r="19" spans="1:15" x14ac:dyDescent="0.25">
      <c r="A19" s="79" t="s">
        <v>158</v>
      </c>
      <c r="B19" s="79" t="s">
        <v>177</v>
      </c>
      <c r="C19" s="105"/>
      <c r="D19" s="106"/>
      <c r="E19" s="78"/>
      <c r="F19" s="78"/>
      <c r="G19" s="78">
        <v>0</v>
      </c>
      <c r="H19" s="78">
        <v>0</v>
      </c>
      <c r="I19" s="78">
        <v>0</v>
      </c>
      <c r="J19" s="78">
        <v>0</v>
      </c>
      <c r="K19" s="76">
        <v>0</v>
      </c>
      <c r="O19" s="84"/>
    </row>
    <row r="20" spans="1:15" x14ac:dyDescent="0.25">
      <c r="A20" s="79" t="s">
        <v>160</v>
      </c>
      <c r="B20" s="79" t="s">
        <v>267</v>
      </c>
      <c r="C20" s="105"/>
      <c r="D20" s="106"/>
      <c r="E20" s="78"/>
      <c r="F20" s="78"/>
      <c r="G20" s="78">
        <v>0</v>
      </c>
      <c r="H20" s="78">
        <v>0</v>
      </c>
      <c r="I20" s="78">
        <v>0</v>
      </c>
      <c r="J20" s="78">
        <v>0</v>
      </c>
      <c r="K20" s="76">
        <v>0</v>
      </c>
      <c r="O20" s="85"/>
    </row>
    <row r="21" spans="1:15" x14ac:dyDescent="0.25">
      <c r="A21" s="79" t="s">
        <v>162</v>
      </c>
      <c r="B21" s="79" t="s">
        <v>268</v>
      </c>
      <c r="C21" s="105"/>
      <c r="D21" s="106"/>
      <c r="E21" s="78"/>
      <c r="F21" s="78"/>
      <c r="G21" s="78">
        <v>0</v>
      </c>
      <c r="H21" s="78">
        <v>0</v>
      </c>
      <c r="I21" s="78">
        <v>0</v>
      </c>
      <c r="J21" s="78">
        <v>314687380</v>
      </c>
      <c r="K21" s="76">
        <f>+J21</f>
        <v>314687380</v>
      </c>
      <c r="O21" s="86"/>
    </row>
    <row r="22" spans="1:15" ht="22.5" x14ac:dyDescent="0.25">
      <c r="A22" s="79" t="s">
        <v>271</v>
      </c>
      <c r="B22" s="79" t="s">
        <v>269</v>
      </c>
      <c r="C22" s="105"/>
      <c r="D22" s="106"/>
      <c r="E22" s="78"/>
      <c r="F22" s="78"/>
      <c r="G22" s="78">
        <v>0</v>
      </c>
      <c r="H22" s="78">
        <v>0</v>
      </c>
      <c r="I22" s="78">
        <v>0</v>
      </c>
      <c r="J22" s="78">
        <v>0</v>
      </c>
      <c r="K22" s="76">
        <v>0</v>
      </c>
      <c r="O22" s="84"/>
    </row>
    <row r="23" spans="1:15" ht="22.5" x14ac:dyDescent="0.25">
      <c r="A23" s="79" t="s">
        <v>164</v>
      </c>
      <c r="B23" s="79" t="s">
        <v>272</v>
      </c>
      <c r="C23" s="99">
        <v>136820600</v>
      </c>
      <c r="D23" s="100"/>
      <c r="E23" s="80">
        <v>0</v>
      </c>
      <c r="F23" s="80">
        <v>0</v>
      </c>
      <c r="G23" s="81">
        <v>3133970473.1999998</v>
      </c>
      <c r="H23" s="81">
        <v>0</v>
      </c>
      <c r="I23" s="81">
        <v>369792723.80000001</v>
      </c>
      <c r="J23" s="81">
        <f>+J17+J18-J21</f>
        <v>32224428936.0033</v>
      </c>
      <c r="K23" s="82">
        <f>+C23+G23+I23+J23</f>
        <v>35865012733.003296</v>
      </c>
      <c r="O23" s="68"/>
    </row>
    <row r="24" spans="1:15" x14ac:dyDescent="0.25">
      <c r="C24" s="25" t="s">
        <v>130</v>
      </c>
      <c r="D24" s="3"/>
      <c r="E24" s="3"/>
    </row>
    <row r="25" spans="1:15" x14ac:dyDescent="0.25">
      <c r="C25" s="26" t="s">
        <v>131</v>
      </c>
      <c r="D25" s="27"/>
      <c r="E25" s="27"/>
    </row>
  </sheetData>
  <mergeCells count="25">
    <mergeCell ref="C11:D11"/>
    <mergeCell ref="A1:K1"/>
    <mergeCell ref="A3:B3"/>
    <mergeCell ref="J3:K3"/>
    <mergeCell ref="A4:B4"/>
    <mergeCell ref="J4:K4"/>
    <mergeCell ref="B5:G5"/>
    <mergeCell ref="H5:K5"/>
    <mergeCell ref="C6:D6"/>
    <mergeCell ref="C7:D7"/>
    <mergeCell ref="C8:D8"/>
    <mergeCell ref="C9:D9"/>
    <mergeCell ref="C10:D10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Баланс-2022.2</vt:lpstr>
      <vt:lpstr>Орлого-2022.2</vt:lpstr>
      <vt:lpstr>МГ-2022.2</vt:lpstr>
      <vt:lpstr>Өмч-2022.02</vt:lpstr>
    </vt:vector>
  </TitlesOfParts>
  <Company>ITZONE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MI-4</dc:creator>
  <cp:lastModifiedBy>MI-4</cp:lastModifiedBy>
  <cp:lastPrinted>2022-07-27T03:14:05Z</cp:lastPrinted>
  <dcterms:created xsi:type="dcterms:W3CDTF">2022-07-26T10:44:54Z</dcterms:created>
  <dcterms:modified xsi:type="dcterms:W3CDTF">2022-07-27T10:20:42Z</dcterms:modified>
</cp:coreProperties>
</file>