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3"/>
  </bookViews>
  <sheets>
    <sheet name="өмч" sheetId="1" r:id="rId1"/>
    <sheet name="орлого" sheetId="2" r:id="rId2"/>
    <sheet name="мөнгөн" sheetId="3" r:id="rId3"/>
    <sheet name="баланс" sheetId="4" r:id="rId4"/>
  </sheets>
  <externalReferences>
    <externalReference r:id="rId7"/>
    <externalReference r:id="rId8"/>
    <externalReference r:id="rId9"/>
  </externalReferences>
  <definedNames>
    <definedName name="áá25">'[1]1'!$F$26</definedName>
    <definedName name="áç20">#REF!</definedName>
    <definedName name="ÀÎ8">#REF!</definedName>
    <definedName name="bg">#REF!</definedName>
    <definedName name="ci">#REF!</definedName>
    <definedName name="dk">'[1]5'!$B$27</definedName>
    <definedName name="dp">#REF!</definedName>
    <definedName name="éç35">'[1]2'!$A$43</definedName>
    <definedName name="ìí10">'[1]2'!$AL$23</definedName>
    <definedName name="я7">#REF!</definedName>
    <definedName name="я9">#REF!</definedName>
  </definedNames>
  <calcPr fullCalcOnLoad="1"/>
</workbook>
</file>

<file path=xl/sharedStrings.xml><?xml version="1.0" encoding="utf-8"?>
<sst xmlns="http://schemas.openxmlformats.org/spreadsheetml/2006/main" count="363" uniqueCount="284">
  <si>
    <t>"Бэрх Уул" ХК</t>
  </si>
  <si>
    <t>Санхүү байдлын тайлан</t>
  </si>
  <si>
    <t>/төгрөгөөр/</t>
  </si>
  <si>
    <t>Мөрийн дугаар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</si>
  <si>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</si>
  <si>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</si>
  <si>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</si>
  <si>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</si>
  <si>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</si>
  <si>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</si>
  <si>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</si>
  <si>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</si>
  <si>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</si>
  <si>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</si>
  <si>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</si>
  <si>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</si>
  <si>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</si>
  <si>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</si>
  <si>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</si>
  <si>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</si>
  <si>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</si>
  <si>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</si>
  <si>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</si>
  <si>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</si>
  <si>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</si>
  <si>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</si>
  <si>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</si>
  <si>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</si>
  <si>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</si>
  <si>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2</t>
  </si>
  <si>
    <t>2.1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</si>
  <si>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</si>
  <si>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</si>
  <si>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</si>
  <si>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</si>
  <si>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</si>
  <si>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</si>
  <si>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</si>
  <si>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</si>
  <si>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</si>
  <si>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</si>
  <si>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</si>
  <si>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</si>
  <si>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</si>
  <si>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</si>
  <si>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2.1.2</t>
  </si>
  <si>
    <t>2.1.2.1</t>
  </si>
  <si>
    <t>2.1.2.2</t>
  </si>
  <si>
    <t>2.1.2.3</t>
  </si>
  <si>
    <t>2.1.2.4</t>
  </si>
  <si>
    <t>2.1.2.5</t>
  </si>
  <si>
    <t>2.1.2.6</t>
  </si>
  <si>
    <t>2.2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</si>
  <si>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</si>
  <si>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</si>
  <si>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</si>
  <si>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</si>
  <si>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</si>
  <si>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</si>
  <si>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</si>
  <si>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</si>
  <si>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</si>
  <si>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</si>
  <si>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</si>
  <si>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</si>
  <si>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2.4</t>
  </si>
  <si>
    <t>ГҮЙЦЭТГЭХ ЗАХИРАЛ</t>
  </si>
  <si>
    <t>ЕРӨНХИЙ НЯГТЛАН БОДОГЧ</t>
  </si>
  <si>
    <t>Балансын зүйл</t>
  </si>
  <si>
    <t xml:space="preserve"> ХӨРӨНГӨ</t>
  </si>
  <si>
    <t xml:space="preserve">   Эргэлтийн хөрөнгө</t>
  </si>
  <si>
    <t xml:space="preserve">     Мөнгө түүнтэй адилтгах хөрөнгө</t>
  </si>
  <si>
    <t xml:space="preserve">     Дансны авлага</t>
  </si>
  <si>
    <t xml:space="preserve">     Татвар, НДШ-ийн авлага</t>
  </si>
  <si>
    <t xml:space="preserve">     Бусад авлага</t>
  </si>
  <si>
    <t xml:space="preserve">     Бусад санхүүгийн хөрөнгө</t>
  </si>
  <si>
    <t xml:space="preserve">     Бараа материал</t>
  </si>
  <si>
    <t xml:space="preserve">     Урьдчилж төлсөн зардал тооцоо</t>
  </si>
  <si>
    <t xml:space="preserve">     Бусад эргэлтийн хөрөнгө</t>
  </si>
  <si>
    <t xml:space="preserve">     Борлуулах зорилгоор эзэмшиж буй эргэлтийн бус хөрөнгө (борлуулах бүлэг хөрөнгө)</t>
  </si>
  <si>
    <t xml:space="preserve">     ...</t>
  </si>
  <si>
    <t xml:space="preserve">   Эргэлтийн хөрөнгийн дүн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</si>
  <si>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</si>
  <si>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</si>
  <si>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</si>
  <si>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 xml:space="preserve">     Биологийн хөрөнгө</t>
  </si>
  <si>
    <t xml:space="preserve">     Урт хугацаат хөрөнгө оруулалт</t>
  </si>
  <si>
    <t xml:space="preserve">     Хайгуул ба үнэлгээний хөрөнгө</t>
  </si>
  <si>
    <t xml:space="preserve">     Хойшлогдсон татварын хөрөнгө</t>
  </si>
  <si>
    <t xml:space="preserve">     Хөрөнгө орлуулалтын зориулалттай үл хөдлөх хөрөнгө</t>
  </si>
  <si>
    <t xml:space="preserve">     Бусад эргэлтийн бус хөрөнгө</t>
  </si>
  <si>
    <t xml:space="preserve">   Эргэлтийн бус хөрөнгийн дүн</t>
  </si>
  <si>
    <t xml:space="preserve"> НИЙТ ХӨРӨНГИЙН ДҮН</t>
  </si>
  <si>
    <t xml:space="preserve"> ӨР ТӨЛБӨР БА ЭЗДИЙН ӨМЧ</t>
  </si>
  <si>
    <t xml:space="preserve">   ӨР ТӨЛБӨР</t>
  </si>
  <si>
    <t xml:space="preserve">   Богино хугацаат өр төлбөр</t>
  </si>
  <si>
    <t xml:space="preserve">      Дансны өглөг</t>
  </si>
  <si>
    <t xml:space="preserve">      Цалингийн өглөг</t>
  </si>
  <si>
    <t xml:space="preserve">      Татварын өр</t>
  </si>
  <si>
    <t xml:space="preserve">      НДШ-ийн өглөг</t>
  </si>
  <si>
    <t xml:space="preserve">      Богино хугацаат зээл</t>
  </si>
  <si>
    <t xml:space="preserve">      Хүүний өглөг</t>
  </si>
  <si>
    <t xml:space="preserve">      Ногдол ашгийн өглөг</t>
  </si>
  <si>
    <t xml:space="preserve">      Урьдчилж орсон орлого</t>
  </si>
  <si>
    <t xml:space="preserve">      Нөөц / өр төлбөр /</t>
  </si>
  <si>
    <t xml:space="preserve">      Бусад богино хугацаат өр төлбөр</t>
  </si>
  <si>
    <t xml:space="preserve">      Борлуулах зорилгоор эзэмшиж буй эргэлтийн бус хөрөнгө ( борлуулах бүлэг хөрөнгө )- нд хамаарах өр төлбөр</t>
  </si>
  <si>
    <t xml:space="preserve">      ...</t>
  </si>
  <si>
    <t xml:space="preserve">   Богино хугацаат өр төлбөрийн дүн</t>
  </si>
  <si>
    <t xml:space="preserve">   Урт хугацаат өр төлбөр</t>
  </si>
  <si>
    <t xml:space="preserve">      Урт хугацаат  зээл</t>
  </si>
  <si>
    <t xml:space="preserve">      Нөөц / өр төлбөр/</t>
  </si>
  <si>
    <t xml:space="preserve">      Хойшлогдсон татварын өр</t>
  </si>
  <si>
    <t xml:space="preserve">      Бусад урт хугацаат өр төлбөр</t>
  </si>
  <si>
    <t xml:space="preserve">   Урт хугацаат өр төлбөрийн дүн</t>
  </si>
  <si>
    <t xml:space="preserve">   Өр төлбөрийн нийт дүн</t>
  </si>
  <si>
    <t xml:space="preserve">   Эздийн өмч</t>
  </si>
  <si>
    <t xml:space="preserve">      Төрийн өмч</t>
  </si>
  <si>
    <t xml:space="preserve">      Хувийн өмч</t>
  </si>
  <si>
    <t xml:space="preserve">      Хувьцаат өр төлбөр</t>
  </si>
  <si>
    <t xml:space="preserve">      Халаасны хувьцаа</t>
  </si>
  <si>
    <t xml:space="preserve">      Нэмж төлөгдсөн капитал</t>
  </si>
  <si>
    <t xml:space="preserve">      Хөрөнгийн дахин үнэлгээний нэмэгдэл</t>
  </si>
  <si>
    <t xml:space="preserve">      Гадаад валютын хөрвүүлэлтийн нөөц</t>
  </si>
  <si>
    <t xml:space="preserve">      Эздийн өмчийн бусад хэсэг</t>
  </si>
  <si>
    <t xml:space="preserve">      Хуримтлагдсан ашиг</t>
  </si>
  <si>
    <t xml:space="preserve">   Эздийн өмчийн дүн</t>
  </si>
  <si>
    <t>Тайлант үе:</t>
  </si>
  <si>
    <t>................................................</t>
  </si>
  <si>
    <t>2023/01/01 - 2023/06/30</t>
  </si>
  <si>
    <t>Эхний үлдэгдэл</t>
  </si>
  <si>
    <t>/А.Даваажав/</t>
  </si>
  <si>
    <t>/Э.Уянгаа/</t>
  </si>
  <si>
    <t>Эцсийн үлдэгдэл</t>
  </si>
  <si>
    <t>Мөнгөн гүйлгээний тайлан</t>
  </si>
  <si>
    <t>Үзүүлэлт</t>
  </si>
  <si>
    <t>Тайлант үеийн дүн</t>
  </si>
  <si>
    <t>Өссөн дүн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</si>
  <si>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</si>
  <si>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</si>
  <si>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</si>
  <si>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</si>
  <si>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</si>
  <si>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</si>
  <si>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</si>
  <si>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</si>
  <si>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</si>
  <si>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</si>
  <si>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</si>
  <si>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</si>
  <si>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</si>
  <si>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</si>
  <si>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</si>
  <si>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</si>
  <si>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</si>
  <si>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</si>
  <si>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</si>
  <si>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</si>
  <si>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</si>
  <si>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</si>
  <si>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</si>
  <si>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</si>
  <si>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</si>
  <si>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</si>
  <si>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</si>
  <si>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</si>
  <si>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</si>
  <si>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</si>
  <si>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</si>
  <si>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</si>
  <si>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</si>
  <si>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</si>
  <si>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</si>
  <si>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</si>
  <si>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</si>
  <si>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</si>
  <si>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</si>
  <si>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</si>
  <si>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</si>
  <si>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</si>
  <si>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</si>
  <si>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>3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</si>
  <si>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</si>
  <si>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</si>
  <si>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</si>
  <si>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</si>
  <si>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</si>
  <si>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</si>
  <si>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</si>
  <si>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</si>
  <si>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.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</si>
  <si>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</si>
  <si>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</si>
  <si>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</si>
  <si>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</si>
  <si>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</si>
  <si>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</si>
  <si>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</si>
  <si>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</si>
  <si>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</si>
  <si>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</si>
  <si>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..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</si>
  <si>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</si>
  <si>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</si>
  <si>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</si>
  <si>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>4</t>
  </si>
  <si>
    <t xml:space="preserve">  Бүх цэвэр мөнгөн гүйлгээ</t>
  </si>
  <si>
    <t>6</t>
  </si>
  <si>
    <t xml:space="preserve">  Мөнгө, түүнтэй адилтгах хөрөнгийн эцсийн үлдэгдэл</t>
  </si>
  <si>
    <t>Орлогын дэлгэрэнгүй тайлан</t>
  </si>
  <si>
    <t>Өмнөх оны дүн</t>
  </si>
  <si>
    <t>Тайлант жилийн дүн</t>
  </si>
  <si>
    <t xml:space="preserve">  Борлуулалтын орлого ( цэвэр )</t>
  </si>
  <si>
    <t xml:space="preserve">  Борлуулалтын өртөг</t>
  </si>
  <si>
    <t xml:space="preserve">  Нийт ашиг ( алдагдал )</t>
  </si>
  <si>
    <t xml:space="preserve">  Түрээсийн орлого</t>
  </si>
  <si>
    <t>5</t>
  </si>
  <si>
    <t xml:space="preserve">  Хүүгийн орлого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</si>
  <si>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</si>
  <si>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</si>
  <si>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</si>
  <si>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</si>
  <si>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</si>
  <si>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</si>
  <si>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</si>
  <si>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</si>
  <si>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</si>
  <si>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</si>
  <si>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</si>
  <si>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</si>
  <si>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</si>
  <si>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</si>
  <si>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</si>
  <si>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</si>
  <si>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</si>
  <si>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</si>
  <si>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</si>
  <si>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</si>
  <si>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</si>
  <si>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</si>
  <si>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</si>
  <si>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</si>
  <si>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</si>
  <si>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</si>
  <si>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</si>
  <si>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</si>
  <si>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</si>
  <si>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</si>
  <si>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</si>
  <si>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</si>
  <si>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</si>
  <si>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</si>
  <si>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</si>
  <si>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</si>
  <si>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</si>
  <si>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</si>
  <si>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</si>
  <si>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</si>
  <si>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</si>
  <si>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</si>
  <si>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</si>
  <si>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</si>
  <si>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</si>
  <si>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Өмчийн өөрчлөлтийн тайлан</t>
  </si>
  <si>
    <t>2023/06/01 - 2023/06/30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</si>
  <si>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</si>
  <si>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</si>
  <si>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</si>
  <si>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</si>
  <si>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</si>
  <si>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</si>
  <si>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</si>
  <si>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</si>
  <si>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2021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</si>
  <si>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</si>
  <si>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</si>
  <si>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</si>
  <si>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</si>
  <si>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</si>
  <si>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</si>
  <si>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</si>
  <si>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2022 оны 12-р сарын 31-ээрх үлдэгдэл</t>
  </si>
  <si>
    <t>2023 оны 6-р сарын 30-ээрх үлдэгдэл</t>
  </si>
  <si>
    <t>......................................................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</si>
</sst>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name val="Arial"/>
      <family val="0"/>
    </font>
    <font>
      <sz val="8"/>
      <name val="Tahoma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8"/>
      <name val="Times New Roman"/>
      <family val="0"/>
    </font>
    <font>
      <sz val="8"/>
      <color indexed="61"/>
      <name val="Times New Roman"/>
      <family val="0"/>
    </font>
    <font>
      <sz val="9"/>
      <color indexed="63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color indexed="61"/>
      <name val="Times New Roman"/>
      <family val="0"/>
    </font>
    <font>
      <b/>
      <sz val="10"/>
      <color indexed="61"/>
      <name val="Times New Roman"/>
      <family val="0"/>
    </font>
    <font>
      <b/>
      <sz val="9"/>
      <color indexed="60"/>
      <name val="Times New Roman"/>
      <family val="0"/>
    </font>
    <font>
      <sz val="9"/>
      <color indexed="59"/>
      <name val="Times New Roman"/>
      <family val="0"/>
    </font>
    <font>
      <b/>
      <sz val="9"/>
      <name val="Times New Roman"/>
      <family val="0"/>
    </font>
    <font>
      <sz val="9"/>
      <color indexed="60"/>
      <name val="Times New Roman"/>
      <family val="0"/>
    </font>
    <font>
      <sz val="9"/>
      <color indexed="61"/>
      <name val="Times New Roman"/>
      <family val="0"/>
    </font>
    <font>
      <b/>
      <sz val="9"/>
      <color indexed="61"/>
      <name val="Times New Roman"/>
      <family val="0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1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ill="0" applyBorder="0" applyAlignment="0" quotePrefix="1">
      <protection locked="0"/>
    </xf>
    <xf numFmtId="43" fontId="0" fillId="0" borderId="0" applyFont="0" applyFill="0" applyBorder="0" applyAlignment="0" quotePrefix="1">
      <protection locked="0"/>
    </xf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4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Fill="1" applyBorder="1" applyAlignment="1" applyProtection="1">
      <alignment horizontal="right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4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4" fontId="56" fillId="0" borderId="11" xfId="0" applyNumberFormat="1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4" fontId="57" fillId="0" borderId="11" xfId="0" applyNumberFormat="1" applyFont="1" applyBorder="1" applyAlignment="1">
      <alignment horizontal="right" vertical="center" wrapText="1"/>
    </xf>
    <xf numFmtId="43" fontId="0" fillId="0" borderId="0" xfId="42" applyFont="1" applyAlignment="1">
      <alignment/>
      <protection locked="0"/>
    </xf>
    <xf numFmtId="4" fontId="16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56" applyNumberFormat="1" applyFont="1" applyBorder="1" applyAlignment="1">
      <alignment horizontal="right" vertical="center" wrapText="1"/>
      <protection/>
    </xf>
    <xf numFmtId="4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3" fontId="0" fillId="0" borderId="0" xfId="44" applyFont="1" applyAlignment="1">
      <alignment/>
      <protection locked="0"/>
    </xf>
    <xf numFmtId="0" fontId="1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left" wrapText="1"/>
    </xf>
    <xf numFmtId="49" fontId="58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22" fontId="7" fillId="0" borderId="0" xfId="0" applyNumberFormat="1" applyFont="1" applyFill="1" applyBorder="1" applyAlignment="1" applyProtection="1">
      <alignment horizontal="left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33330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66CC"/>
      <rgbColor rgb="00FFFFFF"/>
      <rgbColor rgb="00FF0000"/>
      <rgbColor rgb="00FFDAB9"/>
      <rgbColor rgb="00D2B48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11</xdr:col>
      <xdr:colOff>361950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8679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5</xdr:col>
      <xdr:colOff>0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3225"/>
          <a:ext cx="67246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5</xdr:col>
      <xdr:colOff>0</xdr:colOff>
      <xdr:row>57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8275"/>
          <a:ext cx="67246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70</xdr:row>
      <xdr:rowOff>0</xdr:rowOff>
    </xdr:from>
    <xdr:to>
      <xdr:col>5</xdr:col>
      <xdr:colOff>0</xdr:colOff>
      <xdr:row>71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58850"/>
          <a:ext cx="67246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bat\c\My%20Documents\Chikher%202003-01,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huu\TAX_2006\My%20Document\GGerman2004.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khagva\tailan%20busad\&#1040;&#1088;&#1074;&#1080;&#1078;&#1080;&#1093;%20&#1072;&#1085;&#1091;%20&#1090;&#1086;&#1086;&#1085;&#1086;&#1090;-&#1061;&#1061;&#1050;-2016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Z"/>
      <sheetName val="cash"/>
      <sheetName val="5010"/>
      <sheetName val="1"/>
      <sheetName val="2"/>
      <sheetName val="3"/>
      <sheetName val="4"/>
      <sheetName val="5"/>
      <sheetName val="16"/>
      <sheetName val="19"/>
      <sheetName val="xar"/>
      <sheetName val="ashig"/>
      <sheetName val="men"/>
      <sheetName val="balance"/>
      <sheetName val="Sheet1"/>
      <sheetName val="Del"/>
      <sheetName val="atar"/>
      <sheetName val="Chart1"/>
      <sheetName val="bal"/>
      <sheetName val="MAHA"/>
      <sheetName val="GBAL"/>
      <sheetName val="ASHIG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10"/>
      <sheetName val="DTs"/>
      <sheetName val="k1"/>
      <sheetName val="K2"/>
      <sheetName val="k3"/>
      <sheetName val="Bal.01"/>
      <sheetName val="bal.02"/>
      <sheetName val="AOT"/>
      <sheetName val="bal negt01"/>
      <sheetName val="bnegt0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мөнгөн"/>
      <sheetName val="өмч"/>
      <sheetName val="orlogo"/>
      <sheetName val="balans"/>
      <sheetName val="NOAT-T (2)"/>
      <sheetName val="TT-02"/>
      <sheetName val="TT-02.1"/>
      <sheetName val="TT-11"/>
      <sheetName val="Bal"/>
      <sheetName val="НӨАТ"/>
      <sheetName val="Bal2"/>
      <sheetName val="нөтийн падаан"/>
      <sheetName val="Bal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0">
      <selection activeCell="M14" sqref="M14:N24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34.57421875" style="0" customWidth="1"/>
    <col min="4" max="4" width="13.140625" style="0" customWidth="1"/>
    <col min="5" max="5" width="10.7109375" style="0" customWidth="1"/>
    <col min="6" max="6" width="9.57421875" style="0" customWidth="1"/>
    <col min="7" max="7" width="13.140625" style="0" customWidth="1"/>
    <col min="8" max="8" width="10.421875" style="0" customWidth="1"/>
    <col min="9" max="9" width="13.00390625" style="0" customWidth="1"/>
    <col min="10" max="10" width="14.57421875" style="0" customWidth="1"/>
    <col min="11" max="11" width="15.28125" style="0" customWidth="1"/>
    <col min="13" max="13" width="19.7109375" style="0" customWidth="1"/>
  </cols>
  <sheetData>
    <row r="1" spans="1:1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 customHeight="1">
      <c r="A2" s="57" t="s">
        <v>263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4.25" customHeight="1">
      <c r="A3" s="58"/>
      <c r="B3" s="58"/>
      <c r="C3" s="58"/>
      <c r="D3" s="59" t="s">
        <v>127</v>
      </c>
      <c r="E3" s="59"/>
      <c r="F3" s="59"/>
      <c r="G3" s="59"/>
      <c r="H3" s="59"/>
      <c r="I3" s="59"/>
      <c r="J3" s="58" t="s">
        <v>264</v>
      </c>
      <c r="K3" s="58"/>
    </row>
    <row r="4" spans="1:11" ht="43.5" customHeight="1">
      <c r="A4" s="45"/>
      <c r="B4" s="60" t="s">
        <v>135</v>
      </c>
      <c r="C4" s="60"/>
      <c r="D4" s="45" t="s">
        <v>265</v>
      </c>
      <c r="E4" s="45" t="s">
        <v>266</v>
      </c>
      <c r="F4" s="45" t="s">
        <v>267</v>
      </c>
      <c r="G4" s="45" t="s">
        <v>268</v>
      </c>
      <c r="H4" s="45" t="s">
        <v>269</v>
      </c>
      <c r="I4" s="45" t="s">
        <v>270</v>
      </c>
      <c r="J4" s="45" t="s">
        <v>271</v>
      </c>
      <c r="K4" s="46" t="s">
        <v>272</v>
      </c>
    </row>
    <row r="5" spans="1:11" ht="15" customHeight="1">
      <c r="A5" s="47">
        <v>1</v>
      </c>
      <c r="B5" s="54" t="s">
        <v>273</v>
      </c>
      <c r="C5" s="54"/>
      <c r="D5" s="48">
        <v>1906208000</v>
      </c>
      <c r="E5" s="48">
        <v>0</v>
      </c>
      <c r="F5" s="48">
        <v>0</v>
      </c>
      <c r="G5" s="48">
        <v>1990685163.16</v>
      </c>
      <c r="H5" s="48">
        <v>0</v>
      </c>
      <c r="I5" s="48">
        <v>0</v>
      </c>
      <c r="J5" s="48">
        <v>-27288624083.72</v>
      </c>
      <c r="K5" s="42">
        <f>J5+G5+D5</f>
        <v>-23391730920.56</v>
      </c>
    </row>
    <row r="6" spans="1:11" ht="22.5" customHeight="1">
      <c r="A6" s="47">
        <v>2</v>
      </c>
      <c r="B6" s="54" t="s">
        <v>274</v>
      </c>
      <c r="C6" s="54"/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2">
        <f aca="true" t="shared" si="0" ref="K6:K20">J6+G6+D6</f>
        <v>0</v>
      </c>
    </row>
    <row r="7" spans="1:11" ht="15" customHeight="1">
      <c r="A7" s="47">
        <v>3</v>
      </c>
      <c r="B7" s="54" t="s">
        <v>275</v>
      </c>
      <c r="C7" s="54"/>
      <c r="D7" s="48">
        <v>1906208000</v>
      </c>
      <c r="E7" s="48">
        <v>0</v>
      </c>
      <c r="F7" s="48">
        <v>0</v>
      </c>
      <c r="G7" s="48">
        <v>1990685163.16</v>
      </c>
      <c r="H7" s="48">
        <v>0</v>
      </c>
      <c r="I7" s="48">
        <v>0</v>
      </c>
      <c r="J7" s="48">
        <v>-5610755604.03</v>
      </c>
      <c r="K7" s="42">
        <f>J7+G7+D7</f>
        <v>-1713862440.87</v>
      </c>
    </row>
    <row r="8" spans="1:11" ht="14.25" customHeight="1">
      <c r="A8" s="47">
        <v>4</v>
      </c>
      <c r="B8" s="54" t="s">
        <v>276</v>
      </c>
      <c r="C8" s="54"/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2">
        <f t="shared" si="0"/>
        <v>0</v>
      </c>
    </row>
    <row r="9" spans="1:11" ht="14.25" customHeight="1">
      <c r="A9" s="47">
        <v>5</v>
      </c>
      <c r="B9" s="54" t="s">
        <v>277</v>
      </c>
      <c r="C9" s="54"/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2">
        <f t="shared" si="0"/>
        <v>0</v>
      </c>
    </row>
    <row r="10" spans="1:11" ht="14.25" customHeight="1">
      <c r="A10" s="47">
        <v>6</v>
      </c>
      <c r="B10" s="54" t="s">
        <v>278</v>
      </c>
      <c r="C10" s="54"/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2">
        <f t="shared" si="0"/>
        <v>0</v>
      </c>
    </row>
    <row r="11" spans="1:11" ht="14.25" customHeight="1">
      <c r="A11" s="47">
        <v>7</v>
      </c>
      <c r="B11" s="54" t="s">
        <v>279</v>
      </c>
      <c r="C11" s="54"/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2">
        <f t="shared" si="0"/>
        <v>0</v>
      </c>
    </row>
    <row r="12" spans="1:11" ht="15" customHeight="1">
      <c r="A12" s="47">
        <v>8</v>
      </c>
      <c r="B12" s="54" t="s">
        <v>280</v>
      </c>
      <c r="C12" s="54"/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2">
        <f t="shared" si="0"/>
        <v>0</v>
      </c>
    </row>
    <row r="13" spans="1:11" ht="14.25" customHeight="1">
      <c r="A13" s="47">
        <v>9</v>
      </c>
      <c r="B13" s="54" t="s">
        <v>281</v>
      </c>
      <c r="C13" s="54"/>
      <c r="D13" s="48">
        <v>1906208000</v>
      </c>
      <c r="E13" s="48">
        <v>0</v>
      </c>
      <c r="F13" s="48">
        <v>0</v>
      </c>
      <c r="G13" s="48">
        <v>1990685163.16</v>
      </c>
      <c r="H13" s="48">
        <v>0</v>
      </c>
      <c r="I13" s="48">
        <v>0</v>
      </c>
      <c r="J13" s="48">
        <v>-32899379679.88</v>
      </c>
      <c r="K13" s="42">
        <f>J13+G13+D13</f>
        <v>-29002486516.72</v>
      </c>
    </row>
    <row r="14" spans="1:11" ht="23.25" customHeight="1">
      <c r="A14" s="47">
        <v>10</v>
      </c>
      <c r="B14" s="54" t="s">
        <v>274</v>
      </c>
      <c r="C14" s="54"/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2">
        <f t="shared" si="0"/>
        <v>0</v>
      </c>
    </row>
    <row r="15" spans="1:11" ht="14.25" customHeight="1">
      <c r="A15" s="47">
        <v>11</v>
      </c>
      <c r="B15" s="54" t="s">
        <v>275</v>
      </c>
      <c r="C15" s="54"/>
      <c r="D15" s="48"/>
      <c r="E15" s="48">
        <v>0</v>
      </c>
      <c r="F15" s="48">
        <v>0</v>
      </c>
      <c r="G15" s="48"/>
      <c r="H15" s="48">
        <v>0</v>
      </c>
      <c r="I15" s="48">
        <v>0</v>
      </c>
      <c r="J15" s="48"/>
      <c r="K15" s="42">
        <f t="shared" si="0"/>
        <v>0</v>
      </c>
    </row>
    <row r="16" spans="1:11" ht="14.25" customHeight="1">
      <c r="A16" s="47">
        <v>12</v>
      </c>
      <c r="B16" s="54" t="s">
        <v>276</v>
      </c>
      <c r="C16" s="54"/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2">
        <f t="shared" si="0"/>
        <v>0</v>
      </c>
    </row>
    <row r="17" spans="1:13" ht="14.25" customHeight="1">
      <c r="A17" s="47">
        <v>13</v>
      </c>
      <c r="B17" s="54" t="s">
        <v>277</v>
      </c>
      <c r="C17" s="54"/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2">
        <f t="shared" si="0"/>
        <v>0</v>
      </c>
      <c r="M17" s="44"/>
    </row>
    <row r="18" spans="1:11" ht="14.25" customHeight="1">
      <c r="A18" s="47">
        <v>14</v>
      </c>
      <c r="B18" s="54" t="s">
        <v>278</v>
      </c>
      <c r="C18" s="54"/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2">
        <f t="shared" si="0"/>
        <v>0</v>
      </c>
    </row>
    <row r="19" spans="1:13" ht="15" customHeight="1">
      <c r="A19" s="47">
        <v>15</v>
      </c>
      <c r="B19" s="54" t="s">
        <v>279</v>
      </c>
      <c r="C19" s="54"/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36">
        <v>1685009695.072</v>
      </c>
      <c r="K19" s="42">
        <f>J19+G19+D19</f>
        <v>1685009695.072</v>
      </c>
      <c r="M19" s="49"/>
    </row>
    <row r="20" spans="1:11" ht="14.25" customHeight="1">
      <c r="A20" s="47">
        <v>16</v>
      </c>
      <c r="B20" s="54" t="s">
        <v>280</v>
      </c>
      <c r="C20" s="54"/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2">
        <f t="shared" si="0"/>
        <v>0</v>
      </c>
    </row>
    <row r="21" spans="1:13" ht="14.25" customHeight="1">
      <c r="A21" s="47">
        <v>17</v>
      </c>
      <c r="B21" s="54" t="s">
        <v>282</v>
      </c>
      <c r="C21" s="54"/>
      <c r="D21" s="48">
        <v>1906208000</v>
      </c>
      <c r="E21" s="48">
        <v>0</v>
      </c>
      <c r="F21" s="48">
        <v>0</v>
      </c>
      <c r="G21" s="48">
        <v>1990685163.16</v>
      </c>
      <c r="H21" s="48">
        <v>0</v>
      </c>
      <c r="I21" s="48">
        <v>0</v>
      </c>
      <c r="J21" s="48">
        <f>J13+J19</f>
        <v>-31214369984.808002</v>
      </c>
      <c r="K21" s="42">
        <f>J21+G21+D21</f>
        <v>-27317476821.648003</v>
      </c>
      <c r="M21" s="44"/>
    </row>
    <row r="22" spans="1:11" ht="1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6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24" customHeight="1">
      <c r="A24" s="51" t="s">
        <v>66</v>
      </c>
      <c r="B24" s="51"/>
      <c r="C24" s="51"/>
      <c r="D24" s="51"/>
      <c r="E24" s="52" t="s">
        <v>283</v>
      </c>
      <c r="F24" s="52"/>
      <c r="G24" s="53" t="s">
        <v>131</v>
      </c>
      <c r="H24" s="53"/>
      <c r="I24" s="53"/>
      <c r="J24" s="53"/>
      <c r="K24" s="53"/>
    </row>
    <row r="25" spans="1:11" ht="23.25" customHeight="1">
      <c r="A25" s="51" t="s">
        <v>67</v>
      </c>
      <c r="B25" s="51"/>
      <c r="C25" s="51"/>
      <c r="D25" s="51"/>
      <c r="E25" s="52" t="s">
        <v>283</v>
      </c>
      <c r="F25" s="52"/>
      <c r="G25" s="53" t="s">
        <v>132</v>
      </c>
      <c r="H25" s="53"/>
      <c r="I25" s="53"/>
      <c r="J25" s="53"/>
      <c r="K25" s="53"/>
    </row>
    <row r="26" spans="1:11" ht="31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</sheetData>
  <sheetProtection/>
  <mergeCells count="30">
    <mergeCell ref="A1:K1"/>
    <mergeCell ref="A2:K2"/>
    <mergeCell ref="A3:C3"/>
    <mergeCell ref="D3:I3"/>
    <mergeCell ref="J3:K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K22"/>
    <mergeCell ref="A24:D24"/>
    <mergeCell ref="E24:F24"/>
    <mergeCell ref="G24:K24"/>
    <mergeCell ref="A25:D25"/>
    <mergeCell ref="E25:F25"/>
    <mergeCell ref="G25:K2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9">
      <selection activeCell="I49" sqref="I49"/>
    </sheetView>
  </sheetViews>
  <sheetFormatPr defaultColWidth="9.140625" defaultRowHeight="12.75"/>
  <cols>
    <col min="1" max="1" width="8.28125" style="0" customWidth="1"/>
    <col min="2" max="2" width="34.00390625" style="0" customWidth="1"/>
    <col min="3" max="3" width="24.28125" style="0" customWidth="1"/>
    <col min="4" max="5" width="17.140625" style="0" customWidth="1"/>
    <col min="9" max="9" width="31.28125" style="0" customWidth="1"/>
  </cols>
  <sheetData>
    <row r="1" spans="1:5" ht="18" customHeight="1">
      <c r="A1" s="21"/>
      <c r="B1" s="21"/>
      <c r="C1" s="21"/>
      <c r="D1" s="21"/>
      <c r="E1" s="21"/>
    </row>
    <row r="2" spans="1:5" ht="18" customHeight="1">
      <c r="A2" s="67" t="s">
        <v>0</v>
      </c>
      <c r="B2" s="67"/>
      <c r="C2" s="67"/>
      <c r="D2" s="67"/>
      <c r="E2" s="67"/>
    </row>
    <row r="3" spans="1:5" ht="21.75" customHeight="1">
      <c r="A3" s="21"/>
      <c r="B3" s="21"/>
      <c r="C3" s="21"/>
      <c r="D3" s="21"/>
      <c r="E3" s="21"/>
    </row>
    <row r="4" spans="1:5" ht="18" customHeight="1">
      <c r="A4" s="68" t="s">
        <v>209</v>
      </c>
      <c r="B4" s="68"/>
      <c r="C4" s="68"/>
      <c r="D4" s="68"/>
      <c r="E4" s="68"/>
    </row>
    <row r="5" spans="1:5" ht="14.25" customHeight="1">
      <c r="A5" s="21"/>
      <c r="B5" s="21"/>
      <c r="C5" s="21"/>
      <c r="D5" s="21"/>
      <c r="E5" s="21"/>
    </row>
    <row r="6" spans="1:5" ht="14.25" customHeight="1">
      <c r="A6" s="69"/>
      <c r="B6" s="69"/>
      <c r="C6" s="22" t="s">
        <v>127</v>
      </c>
      <c r="D6" s="69" t="s">
        <v>129</v>
      </c>
      <c r="E6" s="69"/>
    </row>
    <row r="7" spans="1:5" ht="14.25" customHeight="1">
      <c r="A7" s="70" t="s">
        <v>2</v>
      </c>
      <c r="B7" s="70"/>
      <c r="C7" s="70"/>
      <c r="D7" s="70"/>
      <c r="E7" s="70"/>
    </row>
    <row r="8" spans="1:5" ht="29.25" customHeight="1">
      <c r="A8" s="23" t="s">
        <v>3</v>
      </c>
      <c r="B8" s="71" t="s">
        <v>135</v>
      </c>
      <c r="C8" s="71"/>
      <c r="D8" s="23" t="s">
        <v>210</v>
      </c>
      <c r="E8" s="24" t="s">
        <v>211</v>
      </c>
    </row>
    <row r="9" spans="1:5" ht="13.5" customHeight="1">
      <c r="A9" s="34" t="s">
        <v>4</v>
      </c>
      <c r="B9" s="64" t="s">
        <v>212</v>
      </c>
      <c r="C9" s="64"/>
      <c r="D9" s="35">
        <v>1945780272.57</v>
      </c>
      <c r="E9" s="36">
        <v>1122779118.2</v>
      </c>
    </row>
    <row r="10" spans="1:5" ht="13.5" customHeight="1">
      <c r="A10" s="34" t="s">
        <v>29</v>
      </c>
      <c r="B10" s="63" t="s">
        <v>213</v>
      </c>
      <c r="C10" s="63"/>
      <c r="D10" s="37">
        <v>1216330672.57</v>
      </c>
      <c r="E10" s="38">
        <v>665246665.73</v>
      </c>
    </row>
    <row r="11" spans="1:5" ht="14.25" customHeight="1">
      <c r="A11" s="34" t="s">
        <v>181</v>
      </c>
      <c r="B11" s="64" t="s">
        <v>214</v>
      </c>
      <c r="C11" s="64"/>
      <c r="D11" s="35">
        <v>729449600</v>
      </c>
      <c r="E11" s="36">
        <v>457532452.47</v>
      </c>
    </row>
    <row r="12" spans="1:5" ht="13.5" customHeight="1">
      <c r="A12" s="34" t="s">
        <v>205</v>
      </c>
      <c r="B12" s="63" t="s">
        <v>215</v>
      </c>
      <c r="C12" s="63"/>
      <c r="D12" s="37">
        <v>10272727.26</v>
      </c>
      <c r="E12" s="38">
        <v>2363636.36</v>
      </c>
    </row>
    <row r="13" spans="1:5" ht="13.5" customHeight="1">
      <c r="A13" s="34" t="s">
        <v>216</v>
      </c>
      <c r="B13" s="63" t="s">
        <v>217</v>
      </c>
      <c r="C13" s="63"/>
      <c r="D13" s="37">
        <v>11717.31</v>
      </c>
      <c r="E13" s="38">
        <v>2158600.38</v>
      </c>
    </row>
    <row r="14" spans="1:5" ht="13.5" customHeight="1">
      <c r="A14" s="34" t="s">
        <v>207</v>
      </c>
      <c r="B14" s="63" t="s">
        <v>218</v>
      </c>
      <c r="C14" s="63"/>
      <c r="D14" s="37">
        <v>0</v>
      </c>
      <c r="E14" s="38">
        <v>0</v>
      </c>
    </row>
    <row r="15" spans="1:5" ht="14.25" customHeight="1">
      <c r="A15" s="34" t="s">
        <v>219</v>
      </c>
      <c r="B15" s="63" t="s">
        <v>220</v>
      </c>
      <c r="C15" s="63"/>
      <c r="D15" s="37">
        <v>0</v>
      </c>
      <c r="E15" s="38">
        <v>0</v>
      </c>
    </row>
    <row r="16" spans="1:5" ht="13.5" customHeight="1">
      <c r="A16" s="34" t="s">
        <v>221</v>
      </c>
      <c r="B16" s="63" t="s">
        <v>222</v>
      </c>
      <c r="C16" s="63"/>
      <c r="D16" s="37">
        <v>281198320.61</v>
      </c>
      <c r="E16" s="38">
        <v>146363636.36</v>
      </c>
    </row>
    <row r="17" spans="1:5" ht="13.5" customHeight="1">
      <c r="A17" s="34" t="s">
        <v>223</v>
      </c>
      <c r="B17" s="63" t="s">
        <v>224</v>
      </c>
      <c r="C17" s="63"/>
      <c r="D17" s="37">
        <v>0</v>
      </c>
      <c r="E17" s="38">
        <v>0</v>
      </c>
    </row>
    <row r="18" spans="1:5" ht="14.25" customHeight="1">
      <c r="A18" s="34" t="s">
        <v>225</v>
      </c>
      <c r="B18" s="63" t="s">
        <v>226</v>
      </c>
      <c r="C18" s="63"/>
      <c r="D18" s="37">
        <v>729440694.75</v>
      </c>
      <c r="E18" s="38">
        <v>478652312.71</v>
      </c>
    </row>
    <row r="19" spans="1:5" ht="13.5" customHeight="1">
      <c r="A19" s="34" t="s">
        <v>227</v>
      </c>
      <c r="B19" s="63" t="s">
        <v>228</v>
      </c>
      <c r="C19" s="63"/>
      <c r="D19" s="37">
        <v>614542267.73</v>
      </c>
      <c r="E19" s="38">
        <v>0</v>
      </c>
    </row>
    <row r="20" spans="1:5" ht="13.5" customHeight="1">
      <c r="A20" s="34" t="s">
        <v>229</v>
      </c>
      <c r="B20" s="63" t="s">
        <v>230</v>
      </c>
      <c r="C20" s="63"/>
      <c r="D20" s="37">
        <v>143960432.68</v>
      </c>
      <c r="E20" s="38">
        <v>55219130.92</v>
      </c>
    </row>
    <row r="21" spans="1:5" ht="13.5" customHeight="1">
      <c r="A21" s="34" t="s">
        <v>231</v>
      </c>
      <c r="B21" s="63" t="s">
        <v>232</v>
      </c>
      <c r="C21" s="63"/>
      <c r="D21" s="37">
        <v>-5143744581.95</v>
      </c>
      <c r="E21" s="38">
        <v>695429178.95</v>
      </c>
    </row>
    <row r="22" spans="1:5" ht="14.25" customHeight="1">
      <c r="A22" s="34" t="s">
        <v>233</v>
      </c>
      <c r="B22" s="63" t="s">
        <v>234</v>
      </c>
      <c r="C22" s="63"/>
      <c r="D22" s="37">
        <v>7.9</v>
      </c>
      <c r="E22" s="38">
        <v>1159711479.09</v>
      </c>
    </row>
    <row r="23" spans="1:5" ht="13.5" customHeight="1">
      <c r="A23" s="34" t="s">
        <v>235</v>
      </c>
      <c r="B23" s="63" t="s">
        <v>236</v>
      </c>
      <c r="C23" s="63"/>
      <c r="D23" s="37">
        <v>0</v>
      </c>
      <c r="E23" s="38">
        <v>0</v>
      </c>
    </row>
    <row r="24" spans="1:5" ht="13.5" customHeight="1">
      <c r="A24" s="34" t="s">
        <v>237</v>
      </c>
      <c r="B24" s="63" t="s">
        <v>238</v>
      </c>
      <c r="C24" s="63"/>
      <c r="D24" s="37">
        <v>0</v>
      </c>
      <c r="E24" s="38">
        <v>0</v>
      </c>
    </row>
    <row r="25" spans="1:5" ht="14.25" customHeight="1">
      <c r="A25" s="34" t="s">
        <v>239</v>
      </c>
      <c r="B25" s="63" t="s">
        <v>240</v>
      </c>
      <c r="C25" s="63"/>
      <c r="D25" s="37">
        <v>0</v>
      </c>
      <c r="E25" s="38">
        <v>0</v>
      </c>
    </row>
    <row r="26" spans="1:5" ht="13.5" customHeight="1">
      <c r="A26" s="34" t="s">
        <v>241</v>
      </c>
      <c r="B26" s="64" t="s">
        <v>242</v>
      </c>
      <c r="C26" s="64"/>
      <c r="D26" s="35">
        <v>-5610755604.03</v>
      </c>
      <c r="E26" s="36">
        <v>1929687539.98</v>
      </c>
    </row>
    <row r="27" spans="1:5" ht="13.5" customHeight="1">
      <c r="A27" s="34" t="s">
        <v>243</v>
      </c>
      <c r="B27" s="63" t="s">
        <v>244</v>
      </c>
      <c r="C27" s="63"/>
      <c r="D27" s="37">
        <v>0</v>
      </c>
      <c r="E27" s="38">
        <f>E26*10%+51709090.91</f>
        <v>244677844.90800002</v>
      </c>
    </row>
    <row r="28" spans="1:5" ht="13.5" customHeight="1">
      <c r="A28" s="34" t="s">
        <v>245</v>
      </c>
      <c r="B28" s="64" t="s">
        <v>246</v>
      </c>
      <c r="C28" s="64"/>
      <c r="D28" s="35">
        <v>-5610755604.03</v>
      </c>
      <c r="E28" s="36">
        <f>E26-E27</f>
        <v>1685009695.072</v>
      </c>
    </row>
    <row r="29" spans="1:5" ht="14.25" customHeight="1">
      <c r="A29" s="34" t="s">
        <v>247</v>
      </c>
      <c r="B29" s="64" t="s">
        <v>248</v>
      </c>
      <c r="C29" s="64"/>
      <c r="D29" s="35">
        <v>0</v>
      </c>
      <c r="E29" s="36">
        <v>0</v>
      </c>
    </row>
    <row r="30" spans="1:5" ht="13.5" customHeight="1">
      <c r="A30" s="34" t="s">
        <v>249</v>
      </c>
      <c r="B30" s="64" t="s">
        <v>250</v>
      </c>
      <c r="C30" s="64"/>
      <c r="D30" s="35">
        <v>-5610755604.03</v>
      </c>
      <c r="E30" s="36">
        <f>E28</f>
        <v>1685009695.072</v>
      </c>
    </row>
    <row r="31" spans="1:5" ht="13.5" customHeight="1">
      <c r="A31" s="34" t="s">
        <v>251</v>
      </c>
      <c r="B31" s="63" t="s">
        <v>252</v>
      </c>
      <c r="C31" s="63"/>
      <c r="D31" s="37">
        <v>0</v>
      </c>
      <c r="E31" s="38">
        <v>0</v>
      </c>
    </row>
    <row r="32" spans="1:5" ht="14.25" customHeight="1">
      <c r="A32" s="34" t="s">
        <v>253</v>
      </c>
      <c r="B32" s="63" t="s">
        <v>254</v>
      </c>
      <c r="C32" s="63"/>
      <c r="D32" s="37">
        <v>0</v>
      </c>
      <c r="E32" s="38">
        <v>0</v>
      </c>
    </row>
    <row r="33" spans="1:5" ht="13.5" customHeight="1">
      <c r="A33" s="34" t="s">
        <v>255</v>
      </c>
      <c r="B33" s="63" t="s">
        <v>256</v>
      </c>
      <c r="C33" s="63"/>
      <c r="D33" s="37">
        <v>0</v>
      </c>
      <c r="E33" s="38">
        <v>0</v>
      </c>
    </row>
    <row r="34" spans="1:5" ht="13.5" customHeight="1">
      <c r="A34" s="34" t="s">
        <v>257</v>
      </c>
      <c r="B34" s="63" t="s">
        <v>258</v>
      </c>
      <c r="C34" s="63"/>
      <c r="D34" s="37">
        <v>0</v>
      </c>
      <c r="E34" s="38">
        <v>0</v>
      </c>
    </row>
    <row r="35" spans="1:5" ht="13.5" customHeight="1">
      <c r="A35" s="34" t="s">
        <v>259</v>
      </c>
      <c r="B35" s="64" t="s">
        <v>260</v>
      </c>
      <c r="C35" s="64"/>
      <c r="D35" s="35">
        <v>0</v>
      </c>
      <c r="E35" s="36">
        <v>0</v>
      </c>
    </row>
    <row r="36" spans="1:5" ht="14.25" customHeight="1">
      <c r="A36" s="25" t="s">
        <v>261</v>
      </c>
      <c r="B36" s="65" t="s">
        <v>262</v>
      </c>
      <c r="C36" s="65"/>
      <c r="D36" s="32">
        <v>0</v>
      </c>
      <c r="E36" s="33">
        <v>0</v>
      </c>
    </row>
    <row r="37" spans="1:5" ht="1.5" customHeight="1">
      <c r="A37" s="66"/>
      <c r="B37" s="66"/>
      <c r="C37" s="66"/>
      <c r="D37" s="66"/>
      <c r="E37" s="66"/>
    </row>
    <row r="38" spans="1:5" ht="23.25" customHeight="1">
      <c r="A38" s="61" t="s">
        <v>66</v>
      </c>
      <c r="B38" s="61"/>
      <c r="C38" s="31" t="s">
        <v>128</v>
      </c>
      <c r="D38" s="62" t="s">
        <v>131</v>
      </c>
      <c r="E38" s="62"/>
    </row>
    <row r="39" spans="1:9" ht="24" customHeight="1">
      <c r="A39" s="61" t="s">
        <v>67</v>
      </c>
      <c r="B39" s="61"/>
      <c r="C39" s="31" t="s">
        <v>128</v>
      </c>
      <c r="D39" s="62" t="s">
        <v>132</v>
      </c>
      <c r="E39" s="62"/>
      <c r="I39" s="39"/>
    </row>
    <row r="40" spans="1:9" ht="21" customHeight="1">
      <c r="A40" s="21"/>
      <c r="B40" s="21"/>
      <c r="C40" s="21"/>
      <c r="D40" s="21"/>
      <c r="E40" s="21"/>
      <c r="I40" s="39"/>
    </row>
    <row r="42" ht="12.75">
      <c r="I42" s="44"/>
    </row>
    <row r="47" ht="12.75">
      <c r="I47" s="44"/>
    </row>
  </sheetData>
  <sheetProtection/>
  <mergeCells count="39">
    <mergeCell ref="A2:E2"/>
    <mergeCell ref="A4:E4"/>
    <mergeCell ref="A6:B6"/>
    <mergeCell ref="D6:E6"/>
    <mergeCell ref="A7:E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9:B39"/>
    <mergeCell ref="D39:E39"/>
    <mergeCell ref="B33:C33"/>
    <mergeCell ref="B34:C34"/>
    <mergeCell ref="B35:C35"/>
    <mergeCell ref="B36:C36"/>
    <mergeCell ref="A37:E37"/>
    <mergeCell ref="A38:B38"/>
    <mergeCell ref="D38:E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52">
      <selection activeCell="G64" sqref="G64"/>
    </sheetView>
  </sheetViews>
  <sheetFormatPr defaultColWidth="9.140625" defaultRowHeight="12.75"/>
  <cols>
    <col min="1" max="1" width="8.28125" style="0" customWidth="1"/>
    <col min="2" max="2" width="34.00390625" style="0" customWidth="1"/>
    <col min="3" max="3" width="24.28125" style="0" customWidth="1"/>
    <col min="4" max="5" width="17.140625" style="0" customWidth="1"/>
    <col min="7" max="7" width="26.00390625" style="0" customWidth="1"/>
    <col min="9" max="9" width="21.57421875" style="0" customWidth="1"/>
  </cols>
  <sheetData>
    <row r="1" spans="1:5" ht="18" customHeight="1">
      <c r="A1" s="67" t="s">
        <v>0</v>
      </c>
      <c r="B1" s="67"/>
      <c r="C1" s="67"/>
      <c r="D1" s="67"/>
      <c r="E1" s="67"/>
    </row>
    <row r="2" spans="1:5" ht="18" customHeight="1">
      <c r="A2" s="68" t="s">
        <v>134</v>
      </c>
      <c r="B2" s="68"/>
      <c r="C2" s="68"/>
      <c r="D2" s="68"/>
      <c r="E2" s="68"/>
    </row>
    <row r="3" spans="1:5" ht="13.5" customHeight="1">
      <c r="A3" s="69"/>
      <c r="B3" s="69"/>
      <c r="C3" s="22" t="s">
        <v>127</v>
      </c>
      <c r="D3" s="69" t="s">
        <v>129</v>
      </c>
      <c r="E3" s="69"/>
    </row>
    <row r="4" spans="1:5" ht="12.75" customHeight="1">
      <c r="A4" s="70" t="s">
        <v>2</v>
      </c>
      <c r="B4" s="70"/>
      <c r="C4" s="70"/>
      <c r="D4" s="70"/>
      <c r="E4" s="70"/>
    </row>
    <row r="5" spans="1:5" ht="25.5" customHeight="1">
      <c r="A5" s="23" t="s">
        <v>3</v>
      </c>
      <c r="B5" s="71" t="s">
        <v>135</v>
      </c>
      <c r="C5" s="71"/>
      <c r="D5" s="23" t="s">
        <v>136</v>
      </c>
      <c r="E5" s="24" t="s">
        <v>137</v>
      </c>
    </row>
    <row r="6" spans="1:5" ht="12" customHeight="1">
      <c r="A6" s="25" t="s">
        <v>4</v>
      </c>
      <c r="B6" s="72" t="s">
        <v>138</v>
      </c>
      <c r="C6" s="72"/>
      <c r="D6" s="26">
        <v>0</v>
      </c>
      <c r="E6" s="27">
        <v>0</v>
      </c>
    </row>
    <row r="7" spans="1:5" ht="12" customHeight="1">
      <c r="A7" s="25" t="s">
        <v>5</v>
      </c>
      <c r="B7" s="72" t="s">
        <v>139</v>
      </c>
      <c r="C7" s="72"/>
      <c r="D7" s="26">
        <v>2680598319.22</v>
      </c>
      <c r="E7" s="27">
        <v>1170038904</v>
      </c>
    </row>
    <row r="8" spans="1:5" ht="12.75" customHeight="1">
      <c r="A8" s="25" t="s">
        <v>6</v>
      </c>
      <c r="B8" s="72" t="s">
        <v>140</v>
      </c>
      <c r="C8" s="72"/>
      <c r="D8" s="26">
        <v>2455676756.26</v>
      </c>
      <c r="E8" s="27">
        <v>1033492027.64</v>
      </c>
    </row>
    <row r="9" spans="1:5" ht="12" customHeight="1">
      <c r="A9" s="25" t="s">
        <v>7</v>
      </c>
      <c r="B9" s="72" t="s">
        <v>141</v>
      </c>
      <c r="C9" s="72"/>
      <c r="D9" s="26">
        <v>30901877.5</v>
      </c>
      <c r="E9" s="27">
        <v>183240</v>
      </c>
    </row>
    <row r="10" spans="1:5" ht="12" customHeight="1">
      <c r="A10" s="25" t="s">
        <v>8</v>
      </c>
      <c r="B10" s="72" t="s">
        <v>142</v>
      </c>
      <c r="C10" s="72"/>
      <c r="D10" s="26">
        <v>0</v>
      </c>
      <c r="E10" s="27">
        <v>0</v>
      </c>
    </row>
    <row r="11" spans="1:5" ht="12.75" customHeight="1">
      <c r="A11" s="25" t="s">
        <v>9</v>
      </c>
      <c r="B11" s="72" t="s">
        <v>143</v>
      </c>
      <c r="C11" s="72"/>
      <c r="D11" s="26">
        <v>0</v>
      </c>
      <c r="E11" s="27">
        <v>0</v>
      </c>
    </row>
    <row r="12" spans="1:5" ht="12" customHeight="1">
      <c r="A12" s="25" t="s">
        <v>10</v>
      </c>
      <c r="B12" s="72" t="s">
        <v>144</v>
      </c>
      <c r="C12" s="72"/>
      <c r="D12" s="26">
        <v>0</v>
      </c>
      <c r="E12" s="27">
        <v>0</v>
      </c>
    </row>
    <row r="13" spans="1:5" ht="12.75" customHeight="1">
      <c r="A13" s="25" t="s">
        <v>11</v>
      </c>
      <c r="B13" s="72" t="s">
        <v>145</v>
      </c>
      <c r="C13" s="72"/>
      <c r="D13" s="26">
        <v>194019685.46</v>
      </c>
      <c r="E13" s="27">
        <v>136363636.36</v>
      </c>
    </row>
    <row r="14" spans="1:5" ht="12" customHeight="1">
      <c r="A14" s="28" t="s">
        <v>17</v>
      </c>
      <c r="B14" s="73" t="s">
        <v>146</v>
      </c>
      <c r="C14" s="73"/>
      <c r="D14" s="29">
        <v>-1722669025.7699995</v>
      </c>
      <c r="E14" s="30">
        <v>-1202253940.72</v>
      </c>
    </row>
    <row r="15" spans="1:5" ht="12" customHeight="1">
      <c r="A15" s="28" t="s">
        <v>18</v>
      </c>
      <c r="B15" s="73" t="s">
        <v>147</v>
      </c>
      <c r="C15" s="73"/>
      <c r="D15" s="29">
        <v>-486937103</v>
      </c>
      <c r="E15" s="30">
        <v>-220752715</v>
      </c>
    </row>
    <row r="16" spans="1:5" ht="12.75" customHeight="1">
      <c r="A16" s="28" t="s">
        <v>19</v>
      </c>
      <c r="B16" s="73" t="s">
        <v>148</v>
      </c>
      <c r="C16" s="73"/>
      <c r="D16" s="29">
        <v>-64027306.23</v>
      </c>
      <c r="E16" s="30">
        <v>-126218608.77</v>
      </c>
    </row>
    <row r="17" spans="1:5" ht="12" customHeight="1">
      <c r="A17" s="25" t="s">
        <v>20</v>
      </c>
      <c r="B17" s="72" t="s">
        <v>149</v>
      </c>
      <c r="C17" s="72"/>
      <c r="D17" s="26">
        <v>0</v>
      </c>
      <c r="E17" s="27">
        <v>0</v>
      </c>
    </row>
    <row r="18" spans="1:5" ht="12" customHeight="1">
      <c r="A18" s="28" t="s">
        <v>21</v>
      </c>
      <c r="B18" s="73" t="s">
        <v>150</v>
      </c>
      <c r="C18" s="73"/>
      <c r="D18" s="29">
        <v>-16784824.68</v>
      </c>
      <c r="E18" s="30">
        <v>-13874520.52</v>
      </c>
    </row>
    <row r="19" spans="1:5" ht="12.75" customHeight="1">
      <c r="A19" s="28" t="s">
        <v>22</v>
      </c>
      <c r="B19" s="73" t="s">
        <v>151</v>
      </c>
      <c r="C19" s="73"/>
      <c r="D19" s="29">
        <v>-440913874.21</v>
      </c>
      <c r="E19" s="30">
        <v>-345860512.6</v>
      </c>
    </row>
    <row r="20" spans="1:5" ht="12" customHeight="1">
      <c r="A20" s="28" t="s">
        <v>23</v>
      </c>
      <c r="B20" s="73" t="s">
        <v>152</v>
      </c>
      <c r="C20" s="73"/>
      <c r="D20" s="29">
        <v>-31604764.3</v>
      </c>
      <c r="E20" s="30">
        <v>-599980.03</v>
      </c>
    </row>
    <row r="21" spans="1:5" ht="12" customHeight="1">
      <c r="A21" s="28" t="s">
        <v>24</v>
      </c>
      <c r="B21" s="73" t="s">
        <v>153</v>
      </c>
      <c r="C21" s="73"/>
      <c r="D21" s="29">
        <v>-239490033.3</v>
      </c>
      <c r="E21" s="30">
        <v>-75354916.98</v>
      </c>
    </row>
    <row r="22" spans="1:5" ht="12.75" customHeight="1">
      <c r="A22" s="25" t="s">
        <v>25</v>
      </c>
      <c r="B22" s="72" t="s">
        <v>154</v>
      </c>
      <c r="C22" s="72"/>
      <c r="D22" s="26">
        <v>0</v>
      </c>
      <c r="E22" s="27">
        <v>0</v>
      </c>
    </row>
    <row r="23" spans="1:9" ht="12" customHeight="1">
      <c r="A23" s="28" t="s">
        <v>26</v>
      </c>
      <c r="B23" s="73" t="s">
        <v>155</v>
      </c>
      <c r="C23" s="73"/>
      <c r="D23" s="29">
        <v>-442911120.0499996</v>
      </c>
      <c r="E23" s="30">
        <v>-419592686.82</v>
      </c>
      <c r="G23" s="39">
        <v>148159536.57000017</v>
      </c>
      <c r="I23" s="44">
        <f>E23-G23</f>
        <v>-567752223.3900001</v>
      </c>
    </row>
    <row r="24" spans="1:5" ht="12.75" customHeight="1">
      <c r="A24" s="25" t="s">
        <v>28</v>
      </c>
      <c r="B24" s="72" t="s">
        <v>156</v>
      </c>
      <c r="C24" s="72"/>
      <c r="D24" s="26">
        <v>957929293.4500003</v>
      </c>
      <c r="E24" s="43">
        <f>E7+E14</f>
        <v>-32215036.72000003</v>
      </c>
    </row>
    <row r="25" spans="1:5" ht="12" customHeight="1">
      <c r="A25" s="25" t="s">
        <v>29</v>
      </c>
      <c r="B25" s="72" t="s">
        <v>157</v>
      </c>
      <c r="C25" s="72"/>
      <c r="D25" s="26">
        <v>0</v>
      </c>
      <c r="E25" s="27">
        <v>0</v>
      </c>
    </row>
    <row r="26" spans="1:7" ht="12" customHeight="1">
      <c r="A26" s="25" t="s">
        <v>30</v>
      </c>
      <c r="B26" s="72" t="s">
        <v>139</v>
      </c>
      <c r="C26" s="72"/>
      <c r="D26" s="26">
        <v>11717.31</v>
      </c>
      <c r="E26" s="27">
        <f>E27+E32</f>
        <v>2587613145.83</v>
      </c>
      <c r="G26" s="41">
        <f>E27+E32</f>
        <v>2587613145.83</v>
      </c>
    </row>
    <row r="27" spans="1:7" ht="12.75" customHeight="1">
      <c r="A27" s="25" t="s">
        <v>31</v>
      </c>
      <c r="B27" s="72" t="s">
        <v>158</v>
      </c>
      <c r="C27" s="72"/>
      <c r="D27" s="26">
        <v>0</v>
      </c>
      <c r="E27" s="27">
        <v>2585454545.45</v>
      </c>
      <c r="G27" s="41"/>
    </row>
    <row r="28" spans="1:5" ht="12" customHeight="1">
      <c r="A28" s="25" t="s">
        <v>45</v>
      </c>
      <c r="B28" s="72" t="s">
        <v>159</v>
      </c>
      <c r="C28" s="72"/>
      <c r="D28" s="26">
        <v>0</v>
      </c>
      <c r="E28" s="27">
        <v>0</v>
      </c>
    </row>
    <row r="29" spans="1:5" ht="12" customHeight="1">
      <c r="A29" s="25" t="s">
        <v>160</v>
      </c>
      <c r="B29" s="72" t="s">
        <v>161</v>
      </c>
      <c r="C29" s="72"/>
      <c r="D29" s="26">
        <v>0</v>
      </c>
      <c r="E29" s="27">
        <v>0</v>
      </c>
    </row>
    <row r="30" spans="1:5" ht="12.75" customHeight="1">
      <c r="A30" s="25" t="s">
        <v>162</v>
      </c>
      <c r="B30" s="72" t="s">
        <v>163</v>
      </c>
      <c r="C30" s="72"/>
      <c r="D30" s="26">
        <v>0</v>
      </c>
      <c r="E30" s="27">
        <v>0</v>
      </c>
    </row>
    <row r="31" spans="1:5" ht="12" customHeight="1">
      <c r="A31" s="25" t="s">
        <v>164</v>
      </c>
      <c r="B31" s="72" t="s">
        <v>165</v>
      </c>
      <c r="C31" s="72"/>
      <c r="D31" s="26">
        <v>0</v>
      </c>
      <c r="E31" s="27">
        <v>0</v>
      </c>
    </row>
    <row r="32" spans="1:5" ht="12" customHeight="1">
      <c r="A32" s="25" t="s">
        <v>166</v>
      </c>
      <c r="B32" s="72" t="s">
        <v>167</v>
      </c>
      <c r="C32" s="72"/>
      <c r="D32" s="26">
        <v>11717.31</v>
      </c>
      <c r="E32" s="27">
        <v>2158600.38</v>
      </c>
    </row>
    <row r="33" spans="1:5" ht="12.75" customHeight="1">
      <c r="A33" s="25" t="s">
        <v>168</v>
      </c>
      <c r="B33" s="72" t="s">
        <v>169</v>
      </c>
      <c r="C33" s="72"/>
      <c r="D33" s="26">
        <v>0</v>
      </c>
      <c r="E33" s="27">
        <v>0</v>
      </c>
    </row>
    <row r="34" spans="1:7" ht="12" customHeight="1">
      <c r="A34" s="28" t="s">
        <v>52</v>
      </c>
      <c r="B34" s="73" t="s">
        <v>146</v>
      </c>
      <c r="C34" s="73"/>
      <c r="D34" s="29">
        <v>-95256865</v>
      </c>
      <c r="E34" s="30">
        <f>E35+E36</f>
        <v>-5853371.83</v>
      </c>
      <c r="G34" s="41">
        <f>E40-E26</f>
        <v>-5853371.829999924</v>
      </c>
    </row>
    <row r="35" spans="1:5" ht="12" customHeight="1">
      <c r="A35" s="28" t="s">
        <v>170</v>
      </c>
      <c r="B35" s="73" t="s">
        <v>171</v>
      </c>
      <c r="C35" s="73"/>
      <c r="D35" s="29">
        <v>-4755800</v>
      </c>
      <c r="E35" s="30">
        <v>-5536181.83</v>
      </c>
    </row>
    <row r="36" spans="1:5" ht="12.75" customHeight="1">
      <c r="A36" s="28" t="s">
        <v>172</v>
      </c>
      <c r="B36" s="73" t="s">
        <v>173</v>
      </c>
      <c r="C36" s="73"/>
      <c r="D36" s="29">
        <v>-1159187.5</v>
      </c>
      <c r="E36" s="30">
        <v>-317190</v>
      </c>
    </row>
    <row r="37" spans="1:5" ht="12" customHeight="1">
      <c r="A37" s="25" t="s">
        <v>174</v>
      </c>
      <c r="B37" s="72" t="s">
        <v>175</v>
      </c>
      <c r="C37" s="72"/>
      <c r="D37" s="26">
        <v>0</v>
      </c>
      <c r="E37" s="27">
        <v>0</v>
      </c>
    </row>
    <row r="38" spans="1:5" ht="12.75" customHeight="1">
      <c r="A38" s="25" t="s">
        <v>176</v>
      </c>
      <c r="B38" s="72" t="s">
        <v>177</v>
      </c>
      <c r="C38" s="72"/>
      <c r="D38" s="26">
        <v>0</v>
      </c>
      <c r="E38" s="27">
        <v>0</v>
      </c>
    </row>
    <row r="39" spans="1:5" ht="12" customHeight="1">
      <c r="A39" s="25" t="s">
        <v>178</v>
      </c>
      <c r="B39" s="72" t="s">
        <v>179</v>
      </c>
      <c r="C39" s="72"/>
      <c r="D39" s="26">
        <v>-89341877.5</v>
      </c>
      <c r="E39" s="27">
        <v>0</v>
      </c>
    </row>
    <row r="40" spans="1:7" ht="12" customHeight="1">
      <c r="A40" s="25" t="s">
        <v>53</v>
      </c>
      <c r="B40" s="72" t="s">
        <v>180</v>
      </c>
      <c r="C40" s="72"/>
      <c r="D40" s="26">
        <v>-95245147.69</v>
      </c>
      <c r="E40" s="27">
        <f>E26+E34</f>
        <v>2581759774</v>
      </c>
      <c r="G40" s="41">
        <f>E34+E26</f>
        <v>2581759774</v>
      </c>
    </row>
    <row r="41" spans="1:5" ht="12.75" customHeight="1">
      <c r="A41" s="25" t="s">
        <v>181</v>
      </c>
      <c r="B41" s="72" t="s">
        <v>182</v>
      </c>
      <c r="C41" s="72"/>
      <c r="D41" s="26">
        <v>0</v>
      </c>
      <c r="E41" s="27">
        <v>0</v>
      </c>
    </row>
    <row r="42" spans="1:5" ht="12" customHeight="1">
      <c r="A42" s="25" t="s">
        <v>183</v>
      </c>
      <c r="B42" s="72" t="s">
        <v>139</v>
      </c>
      <c r="C42" s="72"/>
      <c r="D42" s="26">
        <v>8923654.78</v>
      </c>
      <c r="E42" s="27">
        <v>621436000</v>
      </c>
    </row>
    <row r="43" spans="1:5" ht="12" customHeight="1">
      <c r="A43" s="25" t="s">
        <v>184</v>
      </c>
      <c r="B43" s="72" t="s">
        <v>185</v>
      </c>
      <c r="C43" s="72"/>
      <c r="D43" s="26">
        <v>8448000</v>
      </c>
      <c r="E43" s="27">
        <v>2640000</v>
      </c>
    </row>
    <row r="44" spans="1:5" ht="12.75" customHeight="1">
      <c r="A44" s="25" t="s">
        <v>186</v>
      </c>
      <c r="B44" s="72" t="s">
        <v>187</v>
      </c>
      <c r="C44" s="72"/>
      <c r="D44" s="26">
        <v>0</v>
      </c>
      <c r="E44" s="27">
        <v>0</v>
      </c>
    </row>
    <row r="45" spans="1:5" ht="12" customHeight="1">
      <c r="A45" s="25" t="s">
        <v>188</v>
      </c>
      <c r="B45" s="72" t="s">
        <v>189</v>
      </c>
      <c r="C45" s="72"/>
      <c r="D45" s="26">
        <v>0</v>
      </c>
      <c r="E45" s="27">
        <v>0</v>
      </c>
    </row>
    <row r="46" spans="1:5" ht="12" customHeight="1">
      <c r="A46" s="25" t="s">
        <v>190</v>
      </c>
      <c r="B46" s="72" t="s">
        <v>191</v>
      </c>
      <c r="C46" s="72"/>
      <c r="D46" s="26">
        <v>475654.78</v>
      </c>
      <c r="E46" s="27">
        <v>618796000</v>
      </c>
    </row>
    <row r="47" spans="1:5" ht="12.75" customHeight="1">
      <c r="A47" s="25" t="s">
        <v>192</v>
      </c>
      <c r="B47" s="72" t="s">
        <v>146</v>
      </c>
      <c r="C47" s="72"/>
      <c r="D47" s="26">
        <v>1134687795.94</v>
      </c>
      <c r="E47" s="27">
        <v>2770540864.87</v>
      </c>
    </row>
    <row r="48" spans="1:5" ht="12" customHeight="1">
      <c r="A48" s="25" t="s">
        <v>193</v>
      </c>
      <c r="B48" s="72" t="s">
        <v>194</v>
      </c>
      <c r="C48" s="72"/>
      <c r="D48" s="26">
        <v>1134687795.94</v>
      </c>
      <c r="E48" s="27">
        <v>2770540864.87</v>
      </c>
    </row>
    <row r="49" spans="1:5" ht="12.75" customHeight="1">
      <c r="A49" s="25" t="s">
        <v>195</v>
      </c>
      <c r="B49" s="72" t="s">
        <v>196</v>
      </c>
      <c r="C49" s="72"/>
      <c r="D49" s="26">
        <v>0</v>
      </c>
      <c r="E49" s="27">
        <v>0</v>
      </c>
    </row>
    <row r="50" spans="1:7" ht="12" customHeight="1">
      <c r="A50" s="25" t="s">
        <v>197</v>
      </c>
      <c r="B50" s="72" t="s">
        <v>198</v>
      </c>
      <c r="C50" s="72"/>
      <c r="D50" s="26">
        <v>0</v>
      </c>
      <c r="E50" s="27">
        <v>0</v>
      </c>
      <c r="G50" s="41">
        <f>E42-E48</f>
        <v>-2149104864.87</v>
      </c>
    </row>
    <row r="51" spans="1:5" ht="12" customHeight="1">
      <c r="A51" s="25" t="s">
        <v>199</v>
      </c>
      <c r="B51" s="72" t="s">
        <v>200</v>
      </c>
      <c r="C51" s="72"/>
      <c r="D51" s="26">
        <v>0</v>
      </c>
      <c r="E51" s="27">
        <v>0</v>
      </c>
    </row>
    <row r="52" spans="1:5" ht="12.75" customHeight="1">
      <c r="A52" s="25" t="s">
        <v>201</v>
      </c>
      <c r="B52" s="72" t="s">
        <v>202</v>
      </c>
      <c r="C52" s="72"/>
      <c r="D52" s="26">
        <v>0</v>
      </c>
      <c r="E52" s="27">
        <v>0</v>
      </c>
    </row>
    <row r="53" spans="1:7" ht="12" customHeight="1">
      <c r="A53" s="28" t="s">
        <v>203</v>
      </c>
      <c r="B53" s="73" t="s">
        <v>204</v>
      </c>
      <c r="C53" s="73"/>
      <c r="D53" s="29">
        <v>-1125764141.16</v>
      </c>
      <c r="E53" s="30">
        <f>E42-E47</f>
        <v>-2149104864.87</v>
      </c>
      <c r="G53" s="41"/>
    </row>
    <row r="54" spans="1:5" ht="12" customHeight="1">
      <c r="A54" s="25" t="s">
        <v>205</v>
      </c>
      <c r="B54" s="72" t="s">
        <v>206</v>
      </c>
      <c r="C54" s="72"/>
      <c r="D54" s="26">
        <v>-263079995.39999986</v>
      </c>
      <c r="E54" s="43">
        <f>E53+E40+E24</f>
        <v>400439872.4100001</v>
      </c>
    </row>
    <row r="55" spans="1:5" ht="12.75" customHeight="1">
      <c r="A55" s="25" t="s">
        <v>207</v>
      </c>
      <c r="B55" s="72" t="s">
        <v>208</v>
      </c>
      <c r="C55" s="72"/>
      <c r="D55" s="26">
        <v>330869891.9899999</v>
      </c>
      <c r="E55" s="42">
        <f>D56</f>
        <v>67789896.59000003</v>
      </c>
    </row>
    <row r="56" spans="1:7" ht="12" customHeight="1">
      <c r="A56" s="25" t="s">
        <v>207</v>
      </c>
      <c r="B56" s="72" t="s">
        <v>208</v>
      </c>
      <c r="C56" s="72"/>
      <c r="D56" s="26">
        <v>67789896.59000003</v>
      </c>
      <c r="E56" s="27">
        <f>E54+E55</f>
        <v>468229769.0000001</v>
      </c>
      <c r="G56" s="39">
        <v>468229769</v>
      </c>
    </row>
    <row r="57" spans="1:5" ht="1.5" customHeight="1">
      <c r="A57" s="66"/>
      <c r="B57" s="66"/>
      <c r="C57" s="66"/>
      <c r="D57" s="66"/>
      <c r="E57" s="66"/>
    </row>
    <row r="58" spans="1:5" ht="9.75" customHeight="1">
      <c r="A58" s="21"/>
      <c r="B58" s="21"/>
      <c r="C58" s="21"/>
      <c r="D58" s="21"/>
      <c r="E58" s="21"/>
    </row>
    <row r="59" spans="1:7" ht="10.5" customHeight="1">
      <c r="A59" s="61" t="s">
        <v>66</v>
      </c>
      <c r="B59" s="61"/>
      <c r="C59" s="31" t="s">
        <v>128</v>
      </c>
      <c r="D59" s="62" t="s">
        <v>131</v>
      </c>
      <c r="E59" s="62"/>
      <c r="G59" s="44">
        <f>E56-G56</f>
        <v>0</v>
      </c>
    </row>
    <row r="60" spans="1:5" ht="15" customHeight="1">
      <c r="A60" s="61" t="s">
        <v>67</v>
      </c>
      <c r="B60" s="61"/>
      <c r="C60" s="31" t="s">
        <v>128</v>
      </c>
      <c r="D60" s="62" t="s">
        <v>132</v>
      </c>
      <c r="E60" s="62"/>
    </row>
    <row r="61" spans="1:5" ht="16.5" customHeight="1">
      <c r="A61" s="21"/>
      <c r="B61" s="21"/>
      <c r="C61" s="21"/>
      <c r="D61" s="21"/>
      <c r="E61" s="21"/>
    </row>
  </sheetData>
  <sheetProtection/>
  <mergeCells count="62">
    <mergeCell ref="A1:E1"/>
    <mergeCell ref="A2:E2"/>
    <mergeCell ref="A3:B3"/>
    <mergeCell ref="D3:E3"/>
    <mergeCell ref="A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60:B60"/>
    <mergeCell ref="D60:E60"/>
    <mergeCell ref="B54:C54"/>
    <mergeCell ref="B55:C55"/>
    <mergeCell ref="B56:C56"/>
    <mergeCell ref="A57:E57"/>
    <mergeCell ref="A59:B59"/>
    <mergeCell ref="D59:E59"/>
  </mergeCells>
  <printOptions/>
  <pageMargins left="0.25" right="0.25" top="0.25" bottom="0.2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I73" sqref="I73"/>
    </sheetView>
  </sheetViews>
  <sheetFormatPr defaultColWidth="9.140625" defaultRowHeight="12.75"/>
  <cols>
    <col min="1" max="1" width="8.28125" style="0" customWidth="1"/>
    <col min="2" max="2" width="34.00390625" style="0" customWidth="1"/>
    <col min="3" max="3" width="24.28125" style="0" customWidth="1"/>
    <col min="4" max="5" width="17.140625" style="0" customWidth="1"/>
    <col min="7" max="7" width="28.57421875" style="0" customWidth="1"/>
  </cols>
  <sheetData>
    <row r="1" spans="1:5" ht="18" customHeight="1">
      <c r="A1" s="1"/>
      <c r="B1" s="1"/>
      <c r="C1" s="1"/>
      <c r="D1" s="1"/>
      <c r="E1" s="1"/>
    </row>
    <row r="2" spans="1:5" ht="18" customHeight="1">
      <c r="A2" s="82" t="s">
        <v>0</v>
      </c>
      <c r="B2" s="82"/>
      <c r="C2" s="82"/>
      <c r="D2" s="82"/>
      <c r="E2" s="82"/>
    </row>
    <row r="3" spans="1:5" ht="16.5" customHeight="1">
      <c r="A3" s="1"/>
      <c r="B3" s="1"/>
      <c r="C3" s="1"/>
      <c r="D3" s="1"/>
      <c r="E3" s="1"/>
    </row>
    <row r="4" spans="1:5" ht="24" customHeight="1">
      <c r="A4" s="83" t="s">
        <v>1</v>
      </c>
      <c r="B4" s="83"/>
      <c r="C4" s="83"/>
      <c r="D4" s="83"/>
      <c r="E4" s="83"/>
    </row>
    <row r="5" spans="1:5" ht="25.5" customHeight="1">
      <c r="A5" s="1"/>
      <c r="B5" s="1"/>
      <c r="C5" s="1"/>
      <c r="D5" s="1"/>
      <c r="E5" s="1"/>
    </row>
    <row r="6" spans="1:5" ht="15" customHeight="1">
      <c r="A6" s="75"/>
      <c r="B6" s="75"/>
      <c r="C6" s="2" t="s">
        <v>127</v>
      </c>
      <c r="D6" s="75" t="s">
        <v>129</v>
      </c>
      <c r="E6" s="75"/>
    </row>
    <row r="7" spans="1:5" ht="14.25" customHeight="1">
      <c r="A7" s="84" t="s">
        <v>2</v>
      </c>
      <c r="B7" s="84"/>
      <c r="C7" s="84"/>
      <c r="D7" s="84"/>
      <c r="E7" s="84"/>
    </row>
    <row r="8" spans="1:5" ht="28.5" customHeight="1">
      <c r="A8" s="3" t="s">
        <v>3</v>
      </c>
      <c r="B8" s="81" t="s">
        <v>68</v>
      </c>
      <c r="C8" s="81"/>
      <c r="D8" s="3" t="s">
        <v>130</v>
      </c>
      <c r="E8" s="14" t="s">
        <v>133</v>
      </c>
    </row>
    <row r="9" spans="1:5" ht="14.25" customHeight="1">
      <c r="A9" s="4" t="s">
        <v>4</v>
      </c>
      <c r="B9" s="79" t="s">
        <v>69</v>
      </c>
      <c r="C9" s="79"/>
      <c r="D9" s="7">
        <v>0</v>
      </c>
      <c r="E9" s="15">
        <v>0</v>
      </c>
    </row>
    <row r="10" spans="1:5" ht="15" customHeight="1">
      <c r="A10" s="4" t="s">
        <v>5</v>
      </c>
      <c r="B10" s="79" t="s">
        <v>70</v>
      </c>
      <c r="C10" s="79"/>
      <c r="D10" s="7">
        <v>0</v>
      </c>
      <c r="E10" s="15">
        <v>0</v>
      </c>
    </row>
    <row r="11" spans="1:5" ht="14.25" customHeight="1">
      <c r="A11" s="4" t="s">
        <v>6</v>
      </c>
      <c r="B11" s="77" t="s">
        <v>71</v>
      </c>
      <c r="C11" s="77"/>
      <c r="D11" s="8">
        <v>67789896.59</v>
      </c>
      <c r="E11" s="16">
        <v>468229769</v>
      </c>
    </row>
    <row r="12" spans="1:5" ht="14.25" customHeight="1">
      <c r="A12" s="4" t="s">
        <v>7</v>
      </c>
      <c r="B12" s="77" t="s">
        <v>72</v>
      </c>
      <c r="C12" s="77"/>
      <c r="D12" s="8">
        <v>907957503.99</v>
      </c>
      <c r="E12" s="16">
        <v>1067725689.79</v>
      </c>
    </row>
    <row r="13" spans="1:5" ht="14.25" customHeight="1">
      <c r="A13" s="4" t="s">
        <v>8</v>
      </c>
      <c r="B13" s="77" t="s">
        <v>73</v>
      </c>
      <c r="C13" s="77"/>
      <c r="D13" s="8">
        <v>103375036.36</v>
      </c>
      <c r="E13" s="16">
        <v>165755205.53</v>
      </c>
    </row>
    <row r="14" spans="1:5" ht="14.25" customHeight="1">
      <c r="A14" s="4" t="s">
        <v>9</v>
      </c>
      <c r="B14" s="77" t="s">
        <v>74</v>
      </c>
      <c r="C14" s="77"/>
      <c r="D14" s="8">
        <v>35900000</v>
      </c>
      <c r="E14" s="16">
        <v>35900000</v>
      </c>
    </row>
    <row r="15" spans="1:5" ht="15" customHeight="1">
      <c r="A15" s="4" t="s">
        <v>10</v>
      </c>
      <c r="B15" s="77" t="s">
        <v>75</v>
      </c>
      <c r="C15" s="77"/>
      <c r="D15" s="8">
        <v>0</v>
      </c>
      <c r="E15" s="16">
        <v>0</v>
      </c>
    </row>
    <row r="16" spans="1:5" ht="14.25" customHeight="1">
      <c r="A16" s="4" t="s">
        <v>11</v>
      </c>
      <c r="B16" s="77" t="s">
        <v>76</v>
      </c>
      <c r="C16" s="77"/>
      <c r="D16" s="8">
        <v>7203610.07</v>
      </c>
      <c r="E16" s="16">
        <v>2259062.78</v>
      </c>
    </row>
    <row r="17" spans="1:5" ht="14.25" customHeight="1">
      <c r="A17" s="4" t="s">
        <v>12</v>
      </c>
      <c r="B17" s="77" t="s">
        <v>77</v>
      </c>
      <c r="C17" s="77"/>
      <c r="D17" s="8">
        <v>65579920</v>
      </c>
      <c r="E17" s="16">
        <v>65579920</v>
      </c>
    </row>
    <row r="18" spans="1:5" ht="14.25" customHeight="1">
      <c r="A18" s="4" t="s">
        <v>13</v>
      </c>
      <c r="B18" s="77" t="s">
        <v>78</v>
      </c>
      <c r="C18" s="77"/>
      <c r="D18" s="8">
        <v>0</v>
      </c>
      <c r="E18" s="16">
        <v>0</v>
      </c>
    </row>
    <row r="19" spans="1:5" ht="26.25" customHeight="1">
      <c r="A19" s="4" t="s">
        <v>14</v>
      </c>
      <c r="B19" s="77" t="s">
        <v>79</v>
      </c>
      <c r="C19" s="77"/>
      <c r="D19" s="8">
        <v>0</v>
      </c>
      <c r="E19" s="16">
        <v>0</v>
      </c>
    </row>
    <row r="20" spans="1:5" ht="14.25" customHeight="1">
      <c r="A20" s="4" t="s">
        <v>15</v>
      </c>
      <c r="B20" s="77" t="s">
        <v>80</v>
      </c>
      <c r="C20" s="77"/>
      <c r="D20" s="9">
        <v>0</v>
      </c>
      <c r="E20" s="17">
        <v>0</v>
      </c>
    </row>
    <row r="21" spans="1:5" ht="14.25" customHeight="1">
      <c r="A21" s="4" t="s">
        <v>16</v>
      </c>
      <c r="B21" s="79" t="s">
        <v>81</v>
      </c>
      <c r="C21" s="79"/>
      <c r="D21" s="10">
        <v>1187805967.01</v>
      </c>
      <c r="E21" s="18">
        <v>1805449647.1</v>
      </c>
    </row>
    <row r="22" spans="1:5" ht="14.25" customHeight="1">
      <c r="A22" s="4" t="s">
        <v>17</v>
      </c>
      <c r="B22" s="79" t="s">
        <v>82</v>
      </c>
      <c r="C22" s="79"/>
      <c r="D22" s="7">
        <v>0</v>
      </c>
      <c r="E22" s="15">
        <v>0</v>
      </c>
    </row>
    <row r="23" spans="1:5" ht="15" customHeight="1">
      <c r="A23" s="4" t="s">
        <v>18</v>
      </c>
      <c r="B23" s="77" t="s">
        <v>83</v>
      </c>
      <c r="C23" s="77"/>
      <c r="D23" s="8">
        <v>2558631989.73</v>
      </c>
      <c r="E23" s="16">
        <v>1096080123.2</v>
      </c>
    </row>
    <row r="24" spans="1:5" ht="14.25" customHeight="1">
      <c r="A24" s="4" t="s">
        <v>19</v>
      </c>
      <c r="B24" s="77" t="s">
        <v>84</v>
      </c>
      <c r="C24" s="77"/>
      <c r="D24" s="8">
        <v>2225750</v>
      </c>
      <c r="E24" s="16">
        <v>1282349.21</v>
      </c>
    </row>
    <row r="25" spans="1:5" ht="14.25" customHeight="1">
      <c r="A25" s="4" t="s">
        <v>20</v>
      </c>
      <c r="B25" s="77" t="s">
        <v>85</v>
      </c>
      <c r="C25" s="77"/>
      <c r="D25" s="8">
        <v>3400000</v>
      </c>
      <c r="E25" s="16">
        <v>3400000</v>
      </c>
    </row>
    <row r="26" spans="1:5" ht="14.25" customHeight="1">
      <c r="A26" s="4" t="s">
        <v>21</v>
      </c>
      <c r="B26" s="77" t="s">
        <v>86</v>
      </c>
      <c r="C26" s="77"/>
      <c r="D26" s="8">
        <v>0</v>
      </c>
      <c r="E26" s="16">
        <v>0</v>
      </c>
    </row>
    <row r="27" spans="1:5" ht="14.25" customHeight="1">
      <c r="A27" s="4" t="s">
        <v>22</v>
      </c>
      <c r="B27" s="77" t="s">
        <v>87</v>
      </c>
      <c r="C27" s="77"/>
      <c r="D27" s="8">
        <v>2790040147.4</v>
      </c>
      <c r="E27" s="16">
        <v>2790040147.4</v>
      </c>
    </row>
    <row r="28" spans="1:5" ht="15" customHeight="1">
      <c r="A28" s="4" t="s">
        <v>23</v>
      </c>
      <c r="B28" s="77" t="s">
        <v>88</v>
      </c>
      <c r="C28" s="77"/>
      <c r="D28" s="8">
        <v>0</v>
      </c>
      <c r="E28" s="16">
        <v>0</v>
      </c>
    </row>
    <row r="29" spans="1:5" ht="14.25" customHeight="1">
      <c r="A29" s="4" t="s">
        <v>24</v>
      </c>
      <c r="B29" s="77" t="s">
        <v>89</v>
      </c>
      <c r="C29" s="77"/>
      <c r="D29" s="8">
        <v>2267630720.22</v>
      </c>
      <c r="E29" s="16">
        <v>2267630720.22</v>
      </c>
    </row>
    <row r="30" spans="1:5" ht="14.25" customHeight="1">
      <c r="A30" s="4" t="s">
        <v>25</v>
      </c>
      <c r="B30" s="77" t="s">
        <v>90</v>
      </c>
      <c r="C30" s="77"/>
      <c r="D30" s="8">
        <v>193955003.18</v>
      </c>
      <c r="E30" s="16">
        <v>193955003.18</v>
      </c>
    </row>
    <row r="31" spans="1:5" ht="14.25" customHeight="1">
      <c r="A31" s="4" t="s">
        <v>26</v>
      </c>
      <c r="B31" s="77" t="s">
        <v>80</v>
      </c>
      <c r="C31" s="77"/>
      <c r="D31" s="9">
        <v>0</v>
      </c>
      <c r="E31" s="17">
        <v>0</v>
      </c>
    </row>
    <row r="32" spans="1:5" ht="14.25" customHeight="1">
      <c r="A32" s="4" t="s">
        <v>27</v>
      </c>
      <c r="B32" s="79" t="s">
        <v>91</v>
      </c>
      <c r="C32" s="79"/>
      <c r="D32" s="10">
        <v>7815883610.53</v>
      </c>
      <c r="E32" s="18">
        <v>6352388343.21</v>
      </c>
    </row>
    <row r="33" spans="1:5" ht="15" customHeight="1">
      <c r="A33" s="4" t="s">
        <v>28</v>
      </c>
      <c r="B33" s="79" t="s">
        <v>92</v>
      </c>
      <c r="C33" s="79"/>
      <c r="D33" s="10">
        <v>9003689577.54</v>
      </c>
      <c r="E33" s="18">
        <v>8157837990.31</v>
      </c>
    </row>
    <row r="34" spans="1:5" ht="14.25" customHeight="1">
      <c r="A34" s="4" t="s">
        <v>29</v>
      </c>
      <c r="B34" s="79" t="s">
        <v>93</v>
      </c>
      <c r="C34" s="79"/>
      <c r="D34" s="7">
        <v>0</v>
      </c>
      <c r="E34" s="15">
        <v>0</v>
      </c>
    </row>
    <row r="35" spans="1:5" ht="14.25" customHeight="1">
      <c r="A35" s="4" t="s">
        <v>30</v>
      </c>
      <c r="B35" s="79" t="s">
        <v>94</v>
      </c>
      <c r="C35" s="79"/>
      <c r="D35" s="7">
        <v>0</v>
      </c>
      <c r="E35" s="15">
        <v>0</v>
      </c>
    </row>
    <row r="36" spans="1:5" ht="14.25" customHeight="1">
      <c r="A36" s="4" t="s">
        <v>31</v>
      </c>
      <c r="B36" s="79" t="s">
        <v>95</v>
      </c>
      <c r="C36" s="79"/>
      <c r="D36" s="7">
        <v>0</v>
      </c>
      <c r="E36" s="15">
        <v>0</v>
      </c>
    </row>
    <row r="37" spans="1:5" ht="14.25" customHeight="1">
      <c r="A37" s="4" t="s">
        <v>32</v>
      </c>
      <c r="B37" s="77" t="s">
        <v>96</v>
      </c>
      <c r="C37" s="77"/>
      <c r="D37" s="8">
        <v>2179159549.87</v>
      </c>
      <c r="E37" s="16">
        <v>2167985883.51</v>
      </c>
    </row>
    <row r="38" spans="1:5" ht="15" customHeight="1">
      <c r="A38" s="4" t="s">
        <v>33</v>
      </c>
      <c r="B38" s="77" t="s">
        <v>97</v>
      </c>
      <c r="C38" s="77"/>
      <c r="D38" s="8">
        <v>248844217.6</v>
      </c>
      <c r="E38" s="16">
        <v>296664310.6</v>
      </c>
    </row>
    <row r="39" spans="1:5" ht="14.25" customHeight="1">
      <c r="A39" s="4" t="s">
        <v>34</v>
      </c>
      <c r="B39" s="77" t="s">
        <v>98</v>
      </c>
      <c r="C39" s="77"/>
      <c r="D39" s="8">
        <v>1196633735.93</v>
      </c>
      <c r="E39" s="16">
        <v>1834950315.37</v>
      </c>
    </row>
    <row r="40" spans="1:5" ht="14.25" customHeight="1">
      <c r="A40" s="4" t="s">
        <v>35</v>
      </c>
      <c r="B40" s="77" t="s">
        <v>99</v>
      </c>
      <c r="C40" s="77"/>
      <c r="D40" s="8">
        <v>85606205.77</v>
      </c>
      <c r="E40" s="16">
        <v>43953139</v>
      </c>
    </row>
    <row r="41" spans="1:5" ht="14.25" customHeight="1">
      <c r="A41" s="4" t="s">
        <v>36</v>
      </c>
      <c r="B41" s="77" t="s">
        <v>100</v>
      </c>
      <c r="C41" s="77"/>
      <c r="D41" s="8">
        <v>37878619.97</v>
      </c>
      <c r="E41" s="16">
        <v>60000000</v>
      </c>
    </row>
    <row r="42" spans="1:5" ht="14.25" customHeight="1">
      <c r="A42" s="4" t="s">
        <v>37</v>
      </c>
      <c r="B42" s="77" t="s">
        <v>101</v>
      </c>
      <c r="C42" s="77"/>
      <c r="D42" s="8">
        <v>23011002830.09</v>
      </c>
      <c r="E42" s="16">
        <v>22930469821.35</v>
      </c>
    </row>
    <row r="43" spans="1:5" ht="15" customHeight="1">
      <c r="A43" s="4" t="s">
        <v>38</v>
      </c>
      <c r="B43" s="77" t="s">
        <v>102</v>
      </c>
      <c r="C43" s="77"/>
      <c r="D43" s="8">
        <v>0</v>
      </c>
      <c r="E43" s="16">
        <v>0</v>
      </c>
    </row>
    <row r="44" spans="1:5" ht="14.25" customHeight="1">
      <c r="A44" s="4" t="s">
        <v>39</v>
      </c>
      <c r="B44" s="77" t="s">
        <v>103</v>
      </c>
      <c r="C44" s="77"/>
      <c r="D44" s="8">
        <v>369706953.34</v>
      </c>
      <c r="E44" s="16">
        <v>7450736.14</v>
      </c>
    </row>
    <row r="45" spans="1:5" ht="14.25" customHeight="1">
      <c r="A45" s="4" t="s">
        <v>40</v>
      </c>
      <c r="B45" s="77" t="s">
        <v>104</v>
      </c>
      <c r="C45" s="77"/>
      <c r="D45" s="8">
        <v>0</v>
      </c>
      <c r="E45" s="16">
        <v>0</v>
      </c>
    </row>
    <row r="46" spans="1:5" ht="14.25" customHeight="1">
      <c r="A46" s="4" t="s">
        <v>41</v>
      </c>
      <c r="B46" s="77" t="s">
        <v>105</v>
      </c>
      <c r="C46" s="77"/>
      <c r="D46" s="9">
        <v>0</v>
      </c>
      <c r="E46" s="17">
        <v>0</v>
      </c>
    </row>
    <row r="47" spans="1:5" ht="26.25" customHeight="1">
      <c r="A47" s="4" t="s">
        <v>42</v>
      </c>
      <c r="B47" s="77" t="s">
        <v>106</v>
      </c>
      <c r="C47" s="77"/>
      <c r="D47" s="8">
        <v>0</v>
      </c>
      <c r="E47" s="16">
        <v>0</v>
      </c>
    </row>
    <row r="48" spans="1:5" ht="14.25" customHeight="1">
      <c r="A48" s="4" t="s">
        <v>43</v>
      </c>
      <c r="B48" s="77" t="s">
        <v>107</v>
      </c>
      <c r="C48" s="77"/>
      <c r="D48" s="9">
        <v>0</v>
      </c>
      <c r="E48" s="17">
        <v>0</v>
      </c>
    </row>
    <row r="49" spans="1:5" ht="14.25" customHeight="1">
      <c r="A49" s="4" t="s">
        <v>44</v>
      </c>
      <c r="B49" s="79" t="s">
        <v>108</v>
      </c>
      <c r="C49" s="79"/>
      <c r="D49" s="10">
        <v>27128832112.57</v>
      </c>
      <c r="E49" s="18">
        <f>SUM(E37:E47)</f>
        <v>27341474205.969997</v>
      </c>
    </row>
    <row r="50" spans="1:5" ht="14.25" customHeight="1">
      <c r="A50" s="4" t="s">
        <v>45</v>
      </c>
      <c r="B50" s="79" t="s">
        <v>109</v>
      </c>
      <c r="C50" s="79"/>
      <c r="D50" s="7">
        <v>0</v>
      </c>
      <c r="E50" s="15">
        <v>0</v>
      </c>
    </row>
    <row r="51" spans="1:5" ht="15" customHeight="1">
      <c r="A51" s="4" t="s">
        <v>46</v>
      </c>
      <c r="B51" s="77" t="s">
        <v>110</v>
      </c>
      <c r="C51" s="77"/>
      <c r="D51" s="8">
        <v>5923327262.01</v>
      </c>
      <c r="E51" s="16">
        <v>3179823878.44</v>
      </c>
    </row>
    <row r="52" spans="1:5" ht="14.25" customHeight="1">
      <c r="A52" s="4" t="s">
        <v>47</v>
      </c>
      <c r="B52" s="77" t="s">
        <v>111</v>
      </c>
      <c r="C52" s="77"/>
      <c r="D52" s="8">
        <v>4954016727.55</v>
      </c>
      <c r="E52" s="16">
        <v>4954016727.55</v>
      </c>
    </row>
    <row r="53" spans="1:5" ht="14.25" customHeight="1">
      <c r="A53" s="4" t="s">
        <v>48</v>
      </c>
      <c r="B53" s="77" t="s">
        <v>112</v>
      </c>
      <c r="C53" s="77"/>
      <c r="D53" s="8">
        <v>0</v>
      </c>
      <c r="E53" s="16">
        <v>0</v>
      </c>
    </row>
    <row r="54" spans="1:5" ht="14.25" customHeight="1">
      <c r="A54" s="4" t="s">
        <v>49</v>
      </c>
      <c r="B54" s="77" t="s">
        <v>113</v>
      </c>
      <c r="C54" s="77"/>
      <c r="D54" s="8">
        <v>0</v>
      </c>
      <c r="E54" s="16">
        <v>0</v>
      </c>
    </row>
    <row r="55" spans="1:5" ht="14.25" customHeight="1">
      <c r="A55" s="4" t="s">
        <v>50</v>
      </c>
      <c r="B55" s="77" t="s">
        <v>107</v>
      </c>
      <c r="C55" s="77"/>
      <c r="D55" s="9">
        <v>0</v>
      </c>
      <c r="E55" s="17">
        <v>0</v>
      </c>
    </row>
    <row r="56" spans="1:5" ht="15" customHeight="1">
      <c r="A56" s="4" t="s">
        <v>51</v>
      </c>
      <c r="B56" s="79" t="s">
        <v>114</v>
      </c>
      <c r="C56" s="79"/>
      <c r="D56" s="10">
        <v>10877343989.56</v>
      </c>
      <c r="E56" s="18">
        <v>8133840605.99</v>
      </c>
    </row>
    <row r="57" spans="1:5" ht="14.25" customHeight="1">
      <c r="A57" s="4" t="s">
        <v>52</v>
      </c>
      <c r="B57" s="79" t="s">
        <v>115</v>
      </c>
      <c r="C57" s="79"/>
      <c r="D57" s="10">
        <v>38006176102.13</v>
      </c>
      <c r="E57" s="18">
        <f>E49+E56</f>
        <v>35475314811.96</v>
      </c>
    </row>
    <row r="58" spans="1:5" ht="14.25" customHeight="1">
      <c r="A58" s="4" t="s">
        <v>53</v>
      </c>
      <c r="B58" s="77" t="s">
        <v>116</v>
      </c>
      <c r="C58" s="77"/>
      <c r="D58" s="11">
        <v>0</v>
      </c>
      <c r="E58" s="19">
        <v>0</v>
      </c>
    </row>
    <row r="59" spans="1:5" ht="14.25" customHeight="1">
      <c r="A59" s="4" t="s">
        <v>54</v>
      </c>
      <c r="B59" s="77" t="s">
        <v>117</v>
      </c>
      <c r="C59" s="77"/>
      <c r="D59" s="8">
        <v>0</v>
      </c>
      <c r="E59" s="16">
        <v>0</v>
      </c>
    </row>
    <row r="60" spans="1:5" ht="14.25" customHeight="1">
      <c r="A60" s="4" t="s">
        <v>55</v>
      </c>
      <c r="B60" s="77" t="s">
        <v>118</v>
      </c>
      <c r="C60" s="77"/>
      <c r="D60" s="8">
        <v>1906208000</v>
      </c>
      <c r="E60" s="16">
        <v>1906208000</v>
      </c>
    </row>
    <row r="61" spans="1:5" ht="15" customHeight="1">
      <c r="A61" s="4" t="s">
        <v>56</v>
      </c>
      <c r="B61" s="77" t="s">
        <v>119</v>
      </c>
      <c r="C61" s="77"/>
      <c r="D61" s="8">
        <v>0</v>
      </c>
      <c r="E61" s="16">
        <v>0</v>
      </c>
    </row>
    <row r="62" spans="1:5" ht="14.25" customHeight="1">
      <c r="A62" s="4" t="s">
        <v>57</v>
      </c>
      <c r="B62" s="77" t="s">
        <v>120</v>
      </c>
      <c r="C62" s="77"/>
      <c r="D62" s="8">
        <v>0</v>
      </c>
      <c r="E62" s="16">
        <v>0</v>
      </c>
    </row>
    <row r="63" spans="1:5" ht="14.25" customHeight="1">
      <c r="A63" s="4" t="s">
        <v>58</v>
      </c>
      <c r="B63" s="77" t="s">
        <v>121</v>
      </c>
      <c r="C63" s="77"/>
      <c r="D63" s="8">
        <v>0</v>
      </c>
      <c r="E63" s="16">
        <v>0</v>
      </c>
    </row>
    <row r="64" spans="1:5" ht="14.25" customHeight="1">
      <c r="A64" s="4" t="s">
        <v>59</v>
      </c>
      <c r="B64" s="77" t="s">
        <v>122</v>
      </c>
      <c r="C64" s="77"/>
      <c r="D64" s="8">
        <v>1990685163.16</v>
      </c>
      <c r="E64" s="16">
        <v>1990685163.16</v>
      </c>
    </row>
    <row r="65" spans="1:5" ht="14.25" customHeight="1">
      <c r="A65" s="4" t="s">
        <v>60</v>
      </c>
      <c r="B65" s="77" t="s">
        <v>123</v>
      </c>
      <c r="C65" s="77"/>
      <c r="D65" s="8">
        <v>0</v>
      </c>
      <c r="E65" s="16">
        <v>0</v>
      </c>
    </row>
    <row r="66" spans="1:5" ht="15" customHeight="1">
      <c r="A66" s="4" t="s">
        <v>61</v>
      </c>
      <c r="B66" s="77" t="s">
        <v>124</v>
      </c>
      <c r="C66" s="77"/>
      <c r="D66" s="8">
        <v>0</v>
      </c>
      <c r="E66" s="16">
        <v>0</v>
      </c>
    </row>
    <row r="67" spans="1:7" ht="14.25" customHeight="1">
      <c r="A67" s="5" t="s">
        <v>62</v>
      </c>
      <c r="B67" s="78" t="s">
        <v>125</v>
      </c>
      <c r="C67" s="78"/>
      <c r="D67" s="12">
        <v>-32899379687.75</v>
      </c>
      <c r="E67" s="20">
        <f>D67+G67+7.87</f>
        <v>-31214369984.808002</v>
      </c>
      <c r="G67" s="39">
        <f>орлого!E28</f>
        <v>1685009695.072</v>
      </c>
    </row>
    <row r="68" spans="1:5" ht="14.25" customHeight="1">
      <c r="A68" s="4" t="s">
        <v>63</v>
      </c>
      <c r="B68" s="77" t="s">
        <v>107</v>
      </c>
      <c r="C68" s="77"/>
      <c r="D68" s="9">
        <v>0</v>
      </c>
      <c r="E68" s="17">
        <v>0</v>
      </c>
    </row>
    <row r="69" spans="1:5" ht="14.25" customHeight="1">
      <c r="A69" s="5" t="s">
        <v>64</v>
      </c>
      <c r="B69" s="74" t="s">
        <v>126</v>
      </c>
      <c r="C69" s="74"/>
      <c r="D69" s="13">
        <v>-29002486524.59</v>
      </c>
      <c r="E69" s="40">
        <f>E67+E64+E60</f>
        <v>-27317476821.648003</v>
      </c>
    </row>
    <row r="70" spans="1:7" ht="14.25" customHeight="1">
      <c r="A70" s="5" t="s">
        <v>65</v>
      </c>
      <c r="B70" s="74" t="s">
        <v>93</v>
      </c>
      <c r="C70" s="74"/>
      <c r="D70" s="13">
        <v>9003689577.539997</v>
      </c>
      <c r="E70" s="40">
        <f>E69+E57</f>
        <v>8157837990.311996</v>
      </c>
      <c r="G70" s="18">
        <v>8157837990.31</v>
      </c>
    </row>
    <row r="71" spans="1:5" ht="1.5" customHeight="1">
      <c r="A71" s="85"/>
      <c r="B71" s="85"/>
      <c r="C71" s="85"/>
      <c r="D71" s="85"/>
      <c r="E71" s="85"/>
    </row>
    <row r="72" spans="1:5" ht="22.5" customHeight="1">
      <c r="A72" s="1"/>
      <c r="B72" s="1"/>
      <c r="C72" s="1"/>
      <c r="D72" s="1"/>
      <c r="E72" s="1"/>
    </row>
    <row r="73" spans="1:7" ht="24" customHeight="1">
      <c r="A73" s="80" t="s">
        <v>66</v>
      </c>
      <c r="B73" s="80"/>
      <c r="C73" s="6" t="s">
        <v>128</v>
      </c>
      <c r="D73" s="76" t="s">
        <v>131</v>
      </c>
      <c r="E73" s="76"/>
      <c r="G73" s="41">
        <f>G70-E70</f>
        <v>-0.0019960403442382812</v>
      </c>
    </row>
    <row r="74" spans="1:5" ht="23.25" customHeight="1">
      <c r="A74" s="80" t="s">
        <v>67</v>
      </c>
      <c r="B74" s="80"/>
      <c r="C74" s="6" t="s">
        <v>128</v>
      </c>
      <c r="D74" s="76" t="s">
        <v>132</v>
      </c>
      <c r="E74" s="76"/>
    </row>
    <row r="75" spans="1:5" ht="20.25" customHeight="1">
      <c r="A75" s="1"/>
      <c r="B75" s="1"/>
      <c r="C75" s="1"/>
      <c r="D75" s="1"/>
      <c r="E75" s="1"/>
    </row>
  </sheetData>
  <sheetProtection/>
  <mergeCells count="73">
    <mergeCell ref="A2:E2"/>
    <mergeCell ref="A4:E4"/>
    <mergeCell ref="A6:B6"/>
    <mergeCell ref="A7:E7"/>
    <mergeCell ref="A71:E71"/>
    <mergeCell ref="A73:B73"/>
    <mergeCell ref="B17:C17"/>
    <mergeCell ref="B18:C18"/>
    <mergeCell ref="B19:C19"/>
    <mergeCell ref="B20:C20"/>
    <mergeCell ref="A74:B7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8:C68"/>
    <mergeCell ref="B57:C57"/>
    <mergeCell ref="B58:C58"/>
    <mergeCell ref="B59:C59"/>
    <mergeCell ref="B60:C60"/>
    <mergeCell ref="B61:C61"/>
    <mergeCell ref="B62:C62"/>
    <mergeCell ref="B69:C69"/>
    <mergeCell ref="B70:C70"/>
    <mergeCell ref="D6:E6"/>
    <mergeCell ref="D73:E73"/>
    <mergeCell ref="D74:E74"/>
    <mergeCell ref="B63:C63"/>
    <mergeCell ref="B64:C64"/>
    <mergeCell ref="B65:C65"/>
    <mergeCell ref="B66:C66"/>
    <mergeCell ref="B67:C6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Munkhgerel</dc:creator>
  <cp:keywords/>
  <dc:description/>
  <cp:lastModifiedBy>Munkhgerel</cp:lastModifiedBy>
  <cp:lastPrinted>2023-07-31T14:09:56Z</cp:lastPrinted>
  <dcterms:created xsi:type="dcterms:W3CDTF">2023-08-07T04:47:16Z</dcterms:created>
  <dcterms:modified xsi:type="dcterms:W3CDTF">2023-08-07T04:47:16Z</dcterms:modified>
  <cp:category/>
  <cp:version/>
  <cp:contentType/>
  <cp:contentStatus/>
</cp:coreProperties>
</file>