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<sst xmlns="http://schemas.openxmlformats.org/spreadsheetml/2006/main" count="377" uniqueCount="268">
  <si>
    <t>Байгууллагын нэр: Монгол секюритиес</t>
  </si>
  <si>
    <t>Регистр: 2587904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</si>
  <si>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</si>
  <si>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</si>
  <si>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</si>
  <si>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</si>
  <si>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</si>
  <si>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</si>
  <si>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</si>
  <si>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Үйл ажиллагааны орлого</t>
  </si>
  <si>
    <t xml:space="preserve"> 1.1</t>
  </si>
  <si>
    <t>Брокер, дилерийн үйл ажиллагааны орлого</t>
  </si>
  <si>
    <t xml:space="preserve"> 1.2</t>
  </si>
  <si>
    <t>Андеррайтерийн үйл ажиллагааны орлого</t>
  </si>
  <si>
    <t xml:space="preserve"> 1.3</t>
  </si>
  <si>
    <t>Үнэт цаасны арилжааны цэвэр орлого</t>
  </si>
  <si>
    <t xml:space="preserve"> 1.4</t>
  </si>
  <si>
    <t xml:space="preserve">  Үнэт цаасны үнэлгээний тэгшитгэлийн цэвэр орлого</t>
  </si>
  <si>
    <t>2</t>
  </si>
  <si>
    <t>Түрээсийн орлого</t>
  </si>
  <si>
    <t>3</t>
  </si>
  <si>
    <t>Хүүний орлого</t>
  </si>
  <si>
    <t>4</t>
  </si>
  <si>
    <t>Ногдол ашгийн орлого</t>
  </si>
  <si>
    <t xml:space="preserve"> 4.1</t>
  </si>
  <si>
    <t>Хувьцааны ногдол ашиг</t>
  </si>
  <si>
    <t xml:space="preserve"> 4.2</t>
  </si>
  <si>
    <t xml:space="preserve">  Хараат болон хамтарсан компаниас олсон ашиг</t>
  </si>
  <si>
    <t>5</t>
  </si>
  <si>
    <t>Эрхийн шимтгэлийн орлого</t>
  </si>
  <si>
    <t>6</t>
  </si>
  <si>
    <t>Бусад орлого</t>
  </si>
  <si>
    <t>7</t>
  </si>
  <si>
    <t>Борлуулалт, маркетингийн зардал</t>
  </si>
  <si>
    <t>8</t>
  </si>
  <si>
    <t>Ерөнхий ба удирдлагын зардал</t>
  </si>
  <si>
    <t>9</t>
  </si>
  <si>
    <t>Санхүүгийн зардал</t>
  </si>
  <si>
    <t>10</t>
  </si>
  <si>
    <t>Бусад зардал</t>
  </si>
  <si>
    <t>11</t>
  </si>
  <si>
    <t>Гадаад валютын ханшийн зөрүүний  олз (гарз)</t>
  </si>
  <si>
    <t>12</t>
  </si>
  <si>
    <t>Үндсэн хөрөнгө данснаас хассаны олз (гарз)</t>
  </si>
  <si>
    <t>13</t>
  </si>
  <si>
    <t>Биет бус хөрөнгө данснаас хассаны олз (гарз)</t>
  </si>
  <si>
    <t>14</t>
  </si>
  <si>
    <t>Бусад ашиг ( алдагдал)</t>
  </si>
  <si>
    <t>15</t>
  </si>
  <si>
    <t>Татвар төлөхийн өмнөх  ашиг( алдагдал)</t>
  </si>
  <si>
    <t>16</t>
  </si>
  <si>
    <t>Орлогын татварын зардал</t>
  </si>
  <si>
    <t>17</t>
  </si>
  <si>
    <t>Татварын дараах ашиг (алдагдал)</t>
  </si>
  <si>
    <t>18</t>
  </si>
  <si>
    <t>Зогсоосон үйл ажиллагааны татварын дараах ашиг (алдагдал)</t>
  </si>
  <si>
    <t>19</t>
  </si>
  <si>
    <t>Тайлант үеийн цэвэр ашиг ( алдагдал)</t>
  </si>
  <si>
    <t>20</t>
  </si>
  <si>
    <t>Бусад дэлгэрэнгүй орлого</t>
  </si>
  <si>
    <t xml:space="preserve"> 20.1</t>
  </si>
  <si>
    <t>Хөрөнгийн дахин үнэлгээний нэмэгдлийн зөрүү</t>
  </si>
  <si>
    <t xml:space="preserve"> 20.2</t>
  </si>
  <si>
    <t>Гадаад валютынхөрвүүлэлтийн зөрүү</t>
  </si>
  <si>
    <t xml:space="preserve"> 20.3</t>
  </si>
  <si>
    <t>Бусад  олз (гарз)</t>
  </si>
  <si>
    <t>21</t>
  </si>
  <si>
    <t>Орлогын нийт дүн</t>
  </si>
  <si>
    <t>22</t>
  </si>
  <si>
    <t>Нэгж хувьцаанд ногдох суурь ашиг (алдагдал)</t>
  </si>
  <si>
    <t/>
  </si>
  <si>
    <t>Захирал ....................... /Л.Гүндэгмаа/</t>
  </si>
  <si>
    <t>Нягтлан бодогч ....................... /Нэргүй/</t>
  </si>
  <si>
    <t>САНХҮҮ БАЙДЛЫН ТАЙЛАН</t>
  </si>
  <si>
    <t>ХӨРӨНГӨ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</si>
  <si>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</si>
  <si>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</si>
  <si>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</si>
  <si>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</si>
  <si>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</si>
  <si>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</si>
  <si>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</si>
  <si>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</si>
  <si>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</si>
  <si>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</si>
  <si>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</si>
  <si>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</si>
  <si>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</si>
  <si>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</si>
  <si>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</si>
  <si>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</si>
  <si>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</si>
  <si>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</si>
  <si>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</si>
  <si>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</si>
  <si>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>Үнэ цэнийн тохируулга</t>
  </si>
  <si>
    <t xml:space="preserve">  1.1.11</t>
  </si>
  <si>
    <t>Эргэлтийн хөрөнгийн дүн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</si>
  <si>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</si>
  <si>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</si>
  <si>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</si>
  <si>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</si>
  <si>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</si>
  <si>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</si>
  <si>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Урт хугацаат  хөрөнгө оруулалт</t>
  </si>
  <si>
    <t xml:space="preserve">  1.2.4</t>
  </si>
  <si>
    <t>Хойшлогдсон татварын хөрөнгө</t>
  </si>
  <si>
    <t xml:space="preserve">  1.2.5</t>
  </si>
  <si>
    <t>Хөрөнгө оруулалтын зориулалттай үл хөдлөх хөрөнгө</t>
  </si>
  <si>
    <t xml:space="preserve">  1.2.10</t>
  </si>
  <si>
    <t>Эргэлтийн бус хөрөнгийн дүн</t>
  </si>
  <si>
    <t>Нийт хөрөнгийн дүн</t>
  </si>
  <si>
    <t>ӨР ТӨЛБӨР БА ЭЗДИЙН ӨМЧ</t>
  </si>
  <si>
    <t xml:space="preserve"> 2.1</t>
  </si>
  <si>
    <t>ӨР ТӨЛБӨР</t>
  </si>
  <si>
    <t xml:space="preserve"> 2.1.1</t>
  </si>
  <si>
    <t>БОГИНО ХУГАЦААТ ӨР ТӨЛБӨР</t>
  </si>
  <si>
    <t xml:space="preserve">  2.1.1.1</t>
  </si>
  <si>
    <t>Дансны өглөг</t>
  </si>
  <si>
    <t xml:space="preserve">  2.1.1.2</t>
  </si>
  <si>
    <t>Цалингийн  өглөг</t>
  </si>
  <si>
    <t xml:space="preserve">  2.1.1.3</t>
  </si>
  <si>
    <t>Татварын өр</t>
  </si>
  <si>
    <t xml:space="preserve">  2.1.1.4</t>
  </si>
  <si>
    <t>НДШ - ийн  өглөг</t>
  </si>
  <si>
    <t xml:space="preserve">  2.1.1.5</t>
  </si>
  <si>
    <t>Богино хугацаат зээл</t>
  </si>
  <si>
    <t xml:space="preserve">  2.1.1.6</t>
  </si>
  <si>
    <t>Хүүний  өглөг</t>
  </si>
  <si>
    <t xml:space="preserve">  2.1.1.7</t>
  </si>
  <si>
    <t>Ногдол ашгийн  өглөг</t>
  </si>
  <si>
    <t xml:space="preserve">  2.1.1.8</t>
  </si>
  <si>
    <t>Урьдчилж орсон орлого</t>
  </si>
  <si>
    <t xml:space="preserve">  2.1.1.9</t>
  </si>
  <si>
    <t>Нөөц  /өр төлбөр/</t>
  </si>
  <si>
    <t xml:space="preserve">  2.1.1.10</t>
  </si>
  <si>
    <t>Бусад богино хугацаат өр төлбөр</t>
  </si>
  <si>
    <t xml:space="preserve">  2.1.1.11</t>
  </si>
  <si>
    <t>Борлуулах зорилгоор эзэмшиж буй бүлэг хөрөнгөнд хамаарах өр төлбөр</t>
  </si>
  <si>
    <t xml:space="preserve">  2.1.1.12</t>
  </si>
  <si>
    <t xml:space="preserve">  2.1.1.13</t>
  </si>
  <si>
    <t>Богино хугацаат өр төлбөрийн дүн</t>
  </si>
  <si>
    <t xml:space="preserve"> 2.1.2</t>
  </si>
  <si>
    <t>УРТ ХУГАЦААТ ӨР ТӨЛБӨР</t>
  </si>
  <si>
    <t xml:space="preserve">  2.1.2.1</t>
  </si>
  <si>
    <t>Урт хугацаат зээл</t>
  </si>
  <si>
    <t xml:space="preserve">  2.1.2.2</t>
  </si>
  <si>
    <t>Нөөц /өр төлбөр/</t>
  </si>
  <si>
    <t xml:space="preserve">  2.1.2.3</t>
  </si>
  <si>
    <t>Хойшлогдсон татварын өр</t>
  </si>
  <si>
    <t xml:space="preserve">  2.1.2.4</t>
  </si>
  <si>
    <t>Бусад урт хугацаат өр төлбөр</t>
  </si>
  <si>
    <t xml:space="preserve">  2.1.2.5</t>
  </si>
  <si>
    <t xml:space="preserve">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</si>
  <si>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</si>
  <si>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</si>
  <si>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</si>
  <si>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</si>
  <si>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</si>
  <si>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Эздийн өмч</t>
  </si>
  <si>
    <t xml:space="preserve">  2.3.1</t>
  </si>
  <si>
    <t>Өмч 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</si>
  <si>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</si>
  <si>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</si>
  <si>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</si>
  <si>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</si>
  <si>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</si>
  <si>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</si>
  <si>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</si>
  <si>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</si>
  <si>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</si>
  <si>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</si>
  <si>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</si>
  <si>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</si>
  <si>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</si>
  <si>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</si>
  <si>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</si>
  <si>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</si>
  <si>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</si>
  <si>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</si>
  <si>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</si>
  <si>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</si>
  <si>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</si>
  <si>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</si>
  <si>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</si>
  <si>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</si>
  <si>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</si>
  <si>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</si>
  <si>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</si>
  <si>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</si>
  <si>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</si>
  <si>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</si>
  <si>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</si>
  <si>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</si>
  <si>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</t>
  </si>
  <si>
    <t>Хөрөнгө оруулалт олж эзэмшихэд төлсөн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</si>
  <si>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</si>
  <si>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</si>
  <si>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</si>
  <si>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</si>
  <si>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 xml:space="preserve">  1.2.6</t>
  </si>
  <si>
    <t>Түлш шатахуун, тээврийн хөлс, сэлбэг хэрэгсэлд төлсөн</t>
  </si>
  <si>
    <t xml:space="preserve">  1.2.7</t>
  </si>
  <si>
    <t>Хүүний төлбөрт төлсөн</t>
  </si>
  <si>
    <t xml:space="preserve">  1.2.8</t>
  </si>
  <si>
    <t>Татварын байгууллагад төлсөн</t>
  </si>
  <si>
    <t xml:space="preserve">  1.2.9</t>
  </si>
  <si>
    <t>Даатгалын төлбөрт төлсөн</t>
  </si>
  <si>
    <t>Зохицуулалтын хөлс, шимтгэл, хураамжинд төлсөн</t>
  </si>
  <si>
    <t xml:space="preserve">  1.2.11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</si>
  <si>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</si>
  <si>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</si>
  <si>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</si>
  <si>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</t>
  </si>
  <si>
    <t xml:space="preserve">  2.1.1</t>
  </si>
  <si>
    <t>Үндсэн хөрөнгө борлуулсны орлого</t>
  </si>
  <si>
    <t xml:space="preserve">  2.1.2</t>
  </si>
  <si>
    <t>Биет бус хөрөнгө борлуулсны орлого</t>
  </si>
  <si>
    <t xml:space="preserve">  2.1.3</t>
  </si>
  <si>
    <t>Бусад урт хугацаат хөрөнгө борлуулсны орлого</t>
  </si>
  <si>
    <t xml:space="preserve">  2.1.4</t>
  </si>
  <si>
    <t>Бусдад олгосон зээл, мөнгөн урьдчилгааны буцаан төлөлт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</si>
  <si>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</si>
  <si>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</si>
  <si>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</si>
  <si>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</si>
  <si>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</si>
  <si>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</si>
  <si>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Бусад урт хугацаат хөрөнгө олж эзэмшихэд төлсөн</t>
  </si>
  <si>
    <t xml:space="preserve">  2.2.4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</si>
  <si>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</si>
  <si>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</si>
  <si>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</si>
  <si>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</si>
  <si>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</si>
  <si>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</si>
  <si>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</si>
  <si>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</si>
  <si>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</si>
  <si>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</si>
  <si>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3.1.4</t>
  </si>
  <si>
    <t xml:space="preserve"> 3.2</t>
  </si>
  <si>
    <t>Мөнгөн зарлагын дүн(-)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</si>
  <si>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</si>
  <si>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</si>
  <si>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</si>
  <si>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</si>
  <si>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</si>
  <si>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</si>
  <si>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</si>
  <si>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</si>
  <si>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3.2.5</t>
  </si>
  <si>
    <t xml:space="preserve"> 3.3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</si>
  <si>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</si>
  <si>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</si>
  <si>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</si>
  <si>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</si>
  <si>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</si>
  <si>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ӨӨРЧЛӨЛТИЙН ТАЙЛАН</t>
  </si>
  <si>
    <t>Өмч</t>
  </si>
  <si>
    <t>Нийт Дүн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</si>
  <si>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</si>
  <si>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</si>
  <si>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</si>
  <si>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</si>
  <si>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</si>
  <si>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</si>
  <si>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дүн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</si>
</sst>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₮&quot;\ #,##0;\-&quot;₮&quot;\ #,##0"/>
    <numFmt numFmtId="165" formatCode="&quot;₮&quot;\ #,##0;[Red]\-&quot;₮&quot;\ #,##0"/>
    <numFmt numFmtId="166" formatCode="&quot;₮&quot;\ #,##0.00;\-&quot;₮&quot;\ #,##0.00"/>
    <numFmt numFmtId="167" formatCode="&quot;₮&quot;\ #,##0.00;[Red]\-&quot;₮&quot;\ #,##0.00"/>
    <numFmt numFmtId="168" formatCode="_-&quot;₮&quot;\ * #,##0_-;\-&quot;₮&quot;\ * #,##0_-;_-&quot;₮&quot;\ * &quot;-&quot;_-;_-@_-"/>
    <numFmt numFmtId="169" formatCode="_-* #,##0_-;\-* #,##0_-;_-* &quot;-&quot;_-;_-@_-"/>
    <numFmt numFmtId="170" formatCode="_-&quot;₮&quot;\ * #,##0.00_-;\-&quot;₮&quot;\ * #,##0.00_-;_-&quot;₮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00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44" fontId="0" fillId="0" borderId="0" xfId="42" applyFont="1" applyAlignment="1">
      <alignment/>
    </xf>
    <xf numFmtId="173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43" fontId="2" fillId="0" borderId="0" xfId="42" applyNumberFormat="1" applyFont="1" applyAlignment="1">
      <alignment vertical="top" wrapText="1"/>
    </xf>
    <xf numFmtId="43" fontId="1" fillId="0" borderId="10" xfId="42" applyNumberFormat="1" applyFont="1" applyBorder="1" applyAlignment="1">
      <alignment horizontal="center" vertical="center" wrapText="1"/>
    </xf>
    <xf numFmtId="43" fontId="2" fillId="0" borderId="10" xfId="42" applyNumberFormat="1" applyFont="1" applyBorder="1" applyAlignment="1">
      <alignment horizontal="right" vertical="center" wrapText="1"/>
    </xf>
    <xf numFmtId="43" fontId="1" fillId="0" borderId="10" xfId="42" applyNumberFormat="1" applyFont="1" applyBorder="1" applyAlignment="1">
      <alignment horizontal="right" vertical="center" wrapText="1"/>
    </xf>
    <xf numFmtId="43" fontId="2" fillId="0" borderId="0" xfId="42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6"/>
  <sheetViews>
    <sheetView zoomScalePageLayoutView="0" workbookViewId="0" topLeftCell="A35">
      <selection activeCell="E61" sqref="E61"/>
    </sheetView>
  </sheetViews>
  <sheetFormatPr defaultColWidth="9.140625" defaultRowHeight="12.75"/>
  <cols>
    <col min="3" max="3" width="33.140625" style="0" customWidth="1"/>
    <col min="4" max="6" width="17.57421875" style="0" customWidth="1"/>
    <col min="7" max="7" width="17.57421875" style="8" customWidth="1"/>
    <col min="8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73</v>
      </c>
    </row>
    <row r="4" ht="15">
      <c r="E4" s="3" t="s">
        <v>3</v>
      </c>
    </row>
    <row r="5" spans="2:5" ht="30">
      <c r="B5" s="2" t="s">
        <v>4</v>
      </c>
      <c r="C5" s="2" t="s">
        <v>5</v>
      </c>
      <c r="D5" s="2" t="s">
        <v>6</v>
      </c>
      <c r="E5" s="2" t="s">
        <v>7</v>
      </c>
    </row>
    <row r="6" spans="2:5" ht="15">
      <c r="B6" s="5" t="s">
        <v>70</v>
      </c>
      <c r="C6" s="6" t="s">
        <v>74</v>
      </c>
      <c r="D6" s="4">
        <v>0</v>
      </c>
      <c r="E6" s="4">
        <v>0</v>
      </c>
    </row>
    <row r="7" spans="2:5" ht="15">
      <c r="B7" s="5" t="s">
        <v>10</v>
      </c>
      <c r="C7" s="6" t="s">
        <v>75</v>
      </c>
      <c r="D7" s="4">
        <v>0</v>
      </c>
      <c r="E7" s="4">
        <v>0</v>
      </c>
    </row>
    <row r="8" spans="2:5" ht="15">
      <c r="B8" s="5" t="s">
        <v>76</v>
      </c>
      <c r="C8" s="5" t="s">
        <v>77</v>
      </c>
      <c r="D8" s="4">
        <v>13061.6</v>
      </c>
      <c r="E8" s="4">
        <v>13362.4</v>
      </c>
    </row>
    <row r="9" spans="2:5" ht="15">
      <c r="B9" s="5" t="s">
        <v>78</v>
      </c>
      <c r="C9" s="5" t="s">
        <v>79</v>
      </c>
      <c r="D9" s="4">
        <v>0</v>
      </c>
      <c r="E9" s="4">
        <v>0</v>
      </c>
    </row>
    <row r="10" spans="2:7" ht="15">
      <c r="B10" s="5" t="s">
        <v>80</v>
      </c>
      <c r="C10" s="5" t="s">
        <v>81</v>
      </c>
      <c r="D10" s="4">
        <v>177.1</v>
      </c>
      <c r="E10" s="4">
        <v>177.12825</v>
      </c>
      <c r="F10">
        <v>177128.25</v>
      </c>
      <c r="G10" s="8">
        <f>+F10/1000</f>
        <v>177.12825</v>
      </c>
    </row>
    <row r="11" spans="2:7" ht="15">
      <c r="B11" s="5" t="s">
        <v>82</v>
      </c>
      <c r="C11" s="5" t="s">
        <v>83</v>
      </c>
      <c r="D11" s="4">
        <v>0</v>
      </c>
      <c r="E11" s="4"/>
      <c r="G11" s="8">
        <f>+F11/1000</f>
        <v>0</v>
      </c>
    </row>
    <row r="12" spans="2:7" ht="15">
      <c r="B12" s="5" t="s">
        <v>84</v>
      </c>
      <c r="C12" s="5" t="s">
        <v>85</v>
      </c>
      <c r="D12" s="4">
        <v>1056071.9</v>
      </c>
      <c r="E12" s="4">
        <v>1005517.3476</v>
      </c>
      <c r="F12">
        <v>1005517347.6</v>
      </c>
      <c r="G12" s="8">
        <f>+F12/1000</f>
        <v>1005517.3476</v>
      </c>
    </row>
    <row r="13" spans="2:5" ht="15">
      <c r="B13" s="5" t="s">
        <v>86</v>
      </c>
      <c r="C13" s="5" t="s">
        <v>87</v>
      </c>
      <c r="D13" s="4">
        <v>0</v>
      </c>
      <c r="E13" s="4"/>
    </row>
    <row r="14" spans="2:5" ht="15">
      <c r="B14" s="5" t="s">
        <v>88</v>
      </c>
      <c r="C14" s="5" t="s">
        <v>89</v>
      </c>
      <c r="D14" s="4">
        <v>0</v>
      </c>
      <c r="E14" s="4"/>
    </row>
    <row r="15" spans="2:5" ht="15">
      <c r="B15" s="5" t="s">
        <v>90</v>
      </c>
      <c r="C15" s="5" t="s">
        <v>91</v>
      </c>
      <c r="D15" s="4">
        <v>0</v>
      </c>
      <c r="E15" s="4"/>
    </row>
    <row r="16" spans="2:5" ht="45">
      <c r="B16" s="5" t="s">
        <v>92</v>
      </c>
      <c r="C16" s="5" t="s">
        <v>93</v>
      </c>
      <c r="D16" s="4">
        <v>0</v>
      </c>
      <c r="E16" s="4"/>
    </row>
    <row r="17" spans="2:5" ht="15">
      <c r="B17" s="5" t="s">
        <v>94</v>
      </c>
      <c r="C17" s="5" t="s">
        <v>95</v>
      </c>
      <c r="D17" s="4">
        <v>0</v>
      </c>
      <c r="E17" s="4"/>
    </row>
    <row r="18" spans="2:5" ht="15">
      <c r="B18" s="5" t="s">
        <v>96</v>
      </c>
      <c r="C18" s="6" t="s">
        <v>97</v>
      </c>
      <c r="D18" s="4">
        <v>1069310.6</v>
      </c>
      <c r="E18" s="4">
        <f>SUM(E8:E17)</f>
        <v>1019056.87585</v>
      </c>
    </row>
    <row r="19" spans="2:5" ht="15">
      <c r="B19" s="5" t="s">
        <v>12</v>
      </c>
      <c r="C19" s="6" t="s">
        <v>98</v>
      </c>
      <c r="D19" s="4">
        <v>0</v>
      </c>
      <c r="E19" s="4"/>
    </row>
    <row r="20" spans="2:7" ht="15">
      <c r="B20" s="5" t="s">
        <v>99</v>
      </c>
      <c r="C20" s="5" t="s">
        <v>100</v>
      </c>
      <c r="D20" s="4">
        <v>4293.7</v>
      </c>
      <c r="E20" s="4">
        <v>4293.697981111111</v>
      </c>
      <c r="F20">
        <v>4293697.981111111</v>
      </c>
      <c r="G20" s="8">
        <f>+F20/1000</f>
        <v>4293.697981111111</v>
      </c>
    </row>
    <row r="21" spans="2:5" ht="15">
      <c r="B21" s="5" t="s">
        <v>101</v>
      </c>
      <c r="C21" s="5" t="s">
        <v>102</v>
      </c>
      <c r="D21" s="4">
        <v>0</v>
      </c>
      <c r="E21" s="4"/>
    </row>
    <row r="22" spans="2:5" ht="15">
      <c r="B22" s="5" t="s">
        <v>103</v>
      </c>
      <c r="C22" s="5" t="s">
        <v>104</v>
      </c>
      <c r="D22" s="4">
        <v>0</v>
      </c>
      <c r="E22" s="4"/>
    </row>
    <row r="23" spans="2:5" ht="15">
      <c r="B23" s="5" t="s">
        <v>105</v>
      </c>
      <c r="C23" s="5" t="s">
        <v>106</v>
      </c>
      <c r="D23" s="4">
        <v>0</v>
      </c>
      <c r="E23" s="4"/>
    </row>
    <row r="24" spans="2:5" ht="30">
      <c r="B24" s="5" t="s">
        <v>107</v>
      </c>
      <c r="C24" s="5" t="s">
        <v>108</v>
      </c>
      <c r="D24" s="4">
        <v>0</v>
      </c>
      <c r="E24" s="4"/>
    </row>
    <row r="25" spans="2:5" ht="15">
      <c r="B25" s="5" t="s">
        <v>109</v>
      </c>
      <c r="C25" s="6" t="s">
        <v>110</v>
      </c>
      <c r="D25" s="4">
        <v>4293.7</v>
      </c>
      <c r="E25" s="4">
        <f>SUM(E20:E24)</f>
        <v>4293.697981111111</v>
      </c>
    </row>
    <row r="26" spans="2:5" ht="15">
      <c r="B26" s="5" t="s">
        <v>14</v>
      </c>
      <c r="C26" s="6" t="s">
        <v>111</v>
      </c>
      <c r="D26" s="4">
        <v>1073604.3</v>
      </c>
      <c r="E26" s="4">
        <f>+E18+E25</f>
        <v>1023350.5738311111</v>
      </c>
    </row>
    <row r="27" spans="2:5" ht="15">
      <c r="B27" s="5" t="s">
        <v>18</v>
      </c>
      <c r="C27" s="6" t="s">
        <v>112</v>
      </c>
      <c r="D27" s="4">
        <v>0</v>
      </c>
      <c r="E27" s="4"/>
    </row>
    <row r="28" spans="2:5" ht="15">
      <c r="B28" s="5" t="s">
        <v>113</v>
      </c>
      <c r="C28" s="6" t="s">
        <v>114</v>
      </c>
      <c r="D28" s="4">
        <v>0</v>
      </c>
      <c r="E28" s="4"/>
    </row>
    <row r="29" spans="2:5" ht="30">
      <c r="B29" s="5" t="s">
        <v>115</v>
      </c>
      <c r="C29" s="6" t="s">
        <v>116</v>
      </c>
      <c r="D29" s="4">
        <v>0</v>
      </c>
      <c r="E29" s="4"/>
    </row>
    <row r="30" spans="2:7" ht="15">
      <c r="B30" s="5" t="s">
        <v>117</v>
      </c>
      <c r="C30" s="5" t="s">
        <v>118</v>
      </c>
      <c r="D30" s="4">
        <v>219022.6</v>
      </c>
      <c r="E30" s="4">
        <v>241022.631</v>
      </c>
      <c r="F30">
        <v>241022631</v>
      </c>
      <c r="G30" s="8">
        <f>+F30/1000</f>
        <v>241022.631</v>
      </c>
    </row>
    <row r="31" spans="2:5" ht="15">
      <c r="B31" s="5" t="s">
        <v>119</v>
      </c>
      <c r="C31" s="5" t="s">
        <v>120</v>
      </c>
      <c r="D31" s="4">
        <v>0</v>
      </c>
      <c r="E31" s="4"/>
    </row>
    <row r="32" spans="2:7" ht="15">
      <c r="B32" s="5" t="s">
        <v>121</v>
      </c>
      <c r="C32" s="5" t="s">
        <v>122</v>
      </c>
      <c r="D32" s="4">
        <v>4893.1</v>
      </c>
      <c r="E32" s="4">
        <v>6229.346079999999</v>
      </c>
      <c r="F32">
        <v>6229346.079999999</v>
      </c>
      <c r="G32" s="8">
        <f>+F32/1000</f>
        <v>6229.346079999999</v>
      </c>
    </row>
    <row r="33" spans="2:7" ht="15">
      <c r="B33" s="5" t="s">
        <v>123</v>
      </c>
      <c r="C33" s="5" t="s">
        <v>124</v>
      </c>
      <c r="D33" s="4">
        <v>5218.6</v>
      </c>
      <c r="E33" s="4">
        <v>10327.15932</v>
      </c>
      <c r="F33">
        <v>10327159.32</v>
      </c>
      <c r="G33" s="8">
        <f>+F33/1000</f>
        <v>10327.15932</v>
      </c>
    </row>
    <row r="34" spans="2:5" ht="15">
      <c r="B34" s="5" t="s">
        <v>125</v>
      </c>
      <c r="C34" s="5" t="s">
        <v>126</v>
      </c>
      <c r="D34" s="4">
        <v>0</v>
      </c>
      <c r="E34" s="4"/>
    </row>
    <row r="35" spans="2:5" ht="15">
      <c r="B35" s="5" t="s">
        <v>127</v>
      </c>
      <c r="C35" s="5" t="s">
        <v>128</v>
      </c>
      <c r="D35" s="4">
        <v>0</v>
      </c>
      <c r="E35" s="4"/>
    </row>
    <row r="36" spans="2:5" ht="15">
      <c r="B36" s="5" t="s">
        <v>129</v>
      </c>
      <c r="C36" s="5" t="s">
        <v>130</v>
      </c>
      <c r="D36" s="4">
        <v>0</v>
      </c>
      <c r="E36" s="4"/>
    </row>
    <row r="37" spans="2:5" ht="15">
      <c r="B37" s="5" t="s">
        <v>131</v>
      </c>
      <c r="C37" s="5" t="s">
        <v>132</v>
      </c>
      <c r="D37" s="4">
        <v>0</v>
      </c>
      <c r="E37" s="4"/>
    </row>
    <row r="38" spans="2:5" ht="15">
      <c r="B38" s="5" t="s">
        <v>133</v>
      </c>
      <c r="C38" s="5" t="s">
        <v>134</v>
      </c>
      <c r="D38" s="4">
        <v>0</v>
      </c>
      <c r="E38" s="4"/>
    </row>
    <row r="39" spans="2:5" ht="15">
      <c r="B39" s="5" t="s">
        <v>135</v>
      </c>
      <c r="C39" s="5" t="s">
        <v>136</v>
      </c>
      <c r="D39" s="4">
        <v>0</v>
      </c>
      <c r="E39" s="4"/>
    </row>
    <row r="40" spans="2:5" ht="45">
      <c r="B40" s="5" t="s">
        <v>137</v>
      </c>
      <c r="C40" s="5" t="s">
        <v>138</v>
      </c>
      <c r="D40" s="4">
        <v>0</v>
      </c>
      <c r="E40" s="4"/>
    </row>
    <row r="41" spans="2:5" ht="15">
      <c r="B41" s="5" t="s">
        <v>139</v>
      </c>
      <c r="C41" s="5"/>
      <c r="D41" s="4">
        <v>0</v>
      </c>
      <c r="E41" s="4"/>
    </row>
    <row r="42" spans="2:5" ht="30">
      <c r="B42" s="5" t="s">
        <v>140</v>
      </c>
      <c r="C42" s="6" t="s">
        <v>141</v>
      </c>
      <c r="D42" s="4">
        <v>229134.3</v>
      </c>
      <c r="E42" s="4">
        <f>SUM(E30:E41)</f>
        <v>257579.1364</v>
      </c>
    </row>
    <row r="43" spans="2:5" ht="15">
      <c r="B43" s="5" t="s">
        <v>142</v>
      </c>
      <c r="C43" s="6" t="s">
        <v>143</v>
      </c>
      <c r="D43" s="4">
        <v>0</v>
      </c>
      <c r="E43" s="4"/>
    </row>
    <row r="44" spans="2:5" ht="15">
      <c r="B44" s="5" t="s">
        <v>144</v>
      </c>
      <c r="C44" s="5" t="s">
        <v>145</v>
      </c>
      <c r="D44" s="4">
        <v>0</v>
      </c>
      <c r="E44" s="4"/>
    </row>
    <row r="45" spans="2:5" ht="15">
      <c r="B45" s="5" t="s">
        <v>146</v>
      </c>
      <c r="C45" s="5" t="s">
        <v>147</v>
      </c>
      <c r="D45" s="4">
        <v>0</v>
      </c>
      <c r="E45" s="4"/>
    </row>
    <row r="46" spans="2:5" ht="15">
      <c r="B46" s="5" t="s">
        <v>148</v>
      </c>
      <c r="C46" s="5" t="s">
        <v>149</v>
      </c>
      <c r="D46" s="4">
        <v>0</v>
      </c>
      <c r="E46" s="4"/>
    </row>
    <row r="47" spans="2:5" ht="15">
      <c r="B47" s="5" t="s">
        <v>150</v>
      </c>
      <c r="C47" s="5" t="s">
        <v>151</v>
      </c>
      <c r="D47" s="4">
        <v>0</v>
      </c>
      <c r="E47" s="4"/>
    </row>
    <row r="48" spans="2:5" ht="15">
      <c r="B48" s="5" t="s">
        <v>152</v>
      </c>
      <c r="C48" s="5"/>
      <c r="D48" s="4">
        <v>0</v>
      </c>
      <c r="E48" s="4"/>
    </row>
    <row r="49" spans="2:5" ht="15">
      <c r="B49" s="5" t="s">
        <v>153</v>
      </c>
      <c r="C49" s="6" t="s">
        <v>154</v>
      </c>
      <c r="D49" s="4">
        <v>0</v>
      </c>
      <c r="E49" s="4"/>
    </row>
    <row r="50" spans="2:5" ht="15">
      <c r="B50" s="5" t="s">
        <v>155</v>
      </c>
      <c r="C50" s="6" t="s">
        <v>156</v>
      </c>
      <c r="D50" s="4">
        <v>229134.3</v>
      </c>
      <c r="E50" s="4">
        <f>+E42+E49</f>
        <v>257579.1364</v>
      </c>
    </row>
    <row r="51" spans="2:5" ht="15">
      <c r="B51" s="5" t="s">
        <v>70</v>
      </c>
      <c r="C51" s="6" t="s">
        <v>157</v>
      </c>
      <c r="D51" s="4">
        <v>0</v>
      </c>
      <c r="E51" s="4"/>
    </row>
    <row r="52" spans="2:5" ht="15">
      <c r="B52" s="5" t="s">
        <v>158</v>
      </c>
      <c r="C52" s="6" t="s">
        <v>159</v>
      </c>
      <c r="D52" s="4">
        <v>0</v>
      </c>
      <c r="E52" s="4"/>
    </row>
    <row r="53" spans="2:5" ht="15">
      <c r="B53" s="5" t="s">
        <v>160</v>
      </c>
      <c r="C53" s="5" t="s">
        <v>161</v>
      </c>
      <c r="D53" s="4">
        <v>0</v>
      </c>
      <c r="E53" s="4"/>
    </row>
    <row r="54" spans="2:5" ht="15">
      <c r="B54" s="5" t="s">
        <v>162</v>
      </c>
      <c r="C54" s="5" t="s">
        <v>163</v>
      </c>
      <c r="D54" s="4">
        <v>300000</v>
      </c>
      <c r="E54" s="4">
        <v>300000</v>
      </c>
    </row>
    <row r="55" spans="2:5" ht="15">
      <c r="B55" s="5" t="s">
        <v>164</v>
      </c>
      <c r="C55" s="5" t="s">
        <v>165</v>
      </c>
      <c r="D55" s="4">
        <v>0</v>
      </c>
      <c r="E55" s="4"/>
    </row>
    <row r="56" spans="2:5" ht="15">
      <c r="B56" s="5" t="s">
        <v>166</v>
      </c>
      <c r="C56" s="5" t="s">
        <v>167</v>
      </c>
      <c r="D56" s="4">
        <v>0</v>
      </c>
      <c r="E56" s="4"/>
    </row>
    <row r="57" spans="2:5" ht="15">
      <c r="B57" s="5" t="s">
        <v>168</v>
      </c>
      <c r="C57" s="5" t="s">
        <v>169</v>
      </c>
      <c r="D57" s="4">
        <v>0</v>
      </c>
      <c r="E57" s="4"/>
    </row>
    <row r="58" spans="2:5" ht="30">
      <c r="B58" s="5" t="s">
        <v>170</v>
      </c>
      <c r="C58" s="5" t="s">
        <v>171</v>
      </c>
      <c r="D58" s="4">
        <v>0</v>
      </c>
      <c r="E58" s="4"/>
    </row>
    <row r="59" spans="2:5" ht="30">
      <c r="B59" s="5" t="s">
        <v>172</v>
      </c>
      <c r="C59" s="5" t="s">
        <v>173</v>
      </c>
      <c r="D59" s="4">
        <v>0</v>
      </c>
      <c r="E59" s="4"/>
    </row>
    <row r="60" spans="2:5" ht="15">
      <c r="B60" s="5" t="s">
        <v>174</v>
      </c>
      <c r="C60" s="5" t="s">
        <v>175</v>
      </c>
      <c r="D60" s="4">
        <v>1043778</v>
      </c>
      <c r="E60" s="4">
        <v>993223.4480099999</v>
      </c>
    </row>
    <row r="61" spans="2:5" ht="15">
      <c r="B61" s="5" t="s">
        <v>176</v>
      </c>
      <c r="C61" s="5" t="s">
        <v>177</v>
      </c>
      <c r="D61" s="4">
        <v>-499308</v>
      </c>
      <c r="E61" s="4">
        <v>-527451.987113</v>
      </c>
    </row>
    <row r="62" spans="2:5" ht="15">
      <c r="B62" s="5" t="s">
        <v>178</v>
      </c>
      <c r="C62" s="6" t="s">
        <v>179</v>
      </c>
      <c r="D62" s="4">
        <v>844470</v>
      </c>
      <c r="E62" s="4">
        <f>SUM(E54:E61)</f>
        <v>765771.4608969999</v>
      </c>
    </row>
    <row r="63" spans="2:5" ht="30">
      <c r="B63" s="5" t="s">
        <v>180</v>
      </c>
      <c r="C63" s="6" t="s">
        <v>181</v>
      </c>
      <c r="D63" s="4">
        <v>1073604.3</v>
      </c>
      <c r="E63" s="4">
        <f>+E50+E62</f>
        <v>1023350.5972969999</v>
      </c>
    </row>
    <row r="64" spans="1:120" ht="12.75">
      <c r="D64" s="9">
        <f>+D63-D26</f>
        <v>0</v>
      </c>
      <c r="E64" s="9">
        <f>+E63-E26</f>
        <v>0.023465888807550073</v>
      </c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</row>
    <row r="65" ht="45">
      <c r="E65" s="3" t="s">
        <v>71</v>
      </c>
    </row>
    <row r="66" ht="45">
      <c r="E66" s="3" t="s">
        <v>72</v>
      </c>
    </row>
  </sheetData>
  <sheetProtection/>
  <mergeCells count="1">
    <mergeCell ref="BP64:DP6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9"/>
  <sheetViews>
    <sheetView zoomScalePageLayoutView="0" workbookViewId="0" topLeftCell="A13">
      <selection activeCell="F26" sqref="F26"/>
    </sheetView>
  </sheetViews>
  <sheetFormatPr defaultColWidth="9.140625" defaultRowHeight="12.75"/>
  <cols>
    <col min="3" max="3" width="33.140625" style="0" customWidth="1"/>
    <col min="4" max="4" width="17.57421875" style="0" customWidth="1"/>
    <col min="5" max="5" width="17.57421875" style="10" customWidth="1"/>
    <col min="6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</v>
      </c>
    </row>
    <row r="4" ht="15">
      <c r="E4" s="11" t="s">
        <v>3</v>
      </c>
    </row>
    <row r="5" spans="2:5" ht="30">
      <c r="B5" s="2" t="s">
        <v>4</v>
      </c>
      <c r="C5" s="2" t="s">
        <v>5</v>
      </c>
      <c r="D5" s="2" t="s">
        <v>6</v>
      </c>
      <c r="E5" s="12" t="s">
        <v>7</v>
      </c>
    </row>
    <row r="6" spans="2:5" ht="15">
      <c r="B6" s="5" t="s">
        <v>8</v>
      </c>
      <c r="C6" s="6" t="s">
        <v>9</v>
      </c>
      <c r="D6" s="4">
        <v>160.9</v>
      </c>
      <c r="E6" s="13">
        <f>+E7</f>
        <v>500.35466</v>
      </c>
    </row>
    <row r="7" spans="2:7" ht="30">
      <c r="B7" s="5" t="s">
        <v>10</v>
      </c>
      <c r="C7" s="5" t="s">
        <v>11</v>
      </c>
      <c r="D7" s="4">
        <v>160.9</v>
      </c>
      <c r="E7" s="10">
        <v>500.35466</v>
      </c>
      <c r="F7" s="4">
        <v>500354.66000000003</v>
      </c>
      <c r="G7">
        <f>+F7/1000</f>
        <v>500.35466</v>
      </c>
    </row>
    <row r="8" spans="2:5" ht="30">
      <c r="B8" s="5" t="s">
        <v>12</v>
      </c>
      <c r="C8" s="5" t="s">
        <v>13</v>
      </c>
      <c r="D8" s="4">
        <v>0</v>
      </c>
      <c r="E8" s="13">
        <v>0</v>
      </c>
    </row>
    <row r="9" spans="2:5" ht="30">
      <c r="B9" s="5" t="s">
        <v>14</v>
      </c>
      <c r="C9" s="5" t="s">
        <v>15</v>
      </c>
      <c r="D9" s="4">
        <v>0</v>
      </c>
      <c r="E9" s="13">
        <v>0</v>
      </c>
    </row>
    <row r="10" spans="2:5" ht="30">
      <c r="B10" s="5" t="s">
        <v>16</v>
      </c>
      <c r="C10" s="5" t="s">
        <v>17</v>
      </c>
      <c r="D10" s="4">
        <v>0</v>
      </c>
      <c r="E10" s="13">
        <v>0</v>
      </c>
    </row>
    <row r="11" spans="2:5" ht="15">
      <c r="B11" s="5" t="s">
        <v>18</v>
      </c>
      <c r="C11" s="5" t="s">
        <v>19</v>
      </c>
      <c r="D11" s="4">
        <v>0</v>
      </c>
      <c r="E11" s="13">
        <v>0</v>
      </c>
    </row>
    <row r="12" spans="2:5" ht="15">
      <c r="B12" s="5" t="s">
        <v>20</v>
      </c>
      <c r="C12" s="5" t="s">
        <v>21</v>
      </c>
      <c r="D12" s="4">
        <v>0</v>
      </c>
      <c r="E12" s="13">
        <v>0</v>
      </c>
    </row>
    <row r="13" spans="2:5" ht="15">
      <c r="B13" s="5" t="s">
        <v>22</v>
      </c>
      <c r="C13" s="6" t="s">
        <v>23</v>
      </c>
      <c r="D13" s="4">
        <v>48.2</v>
      </c>
      <c r="E13" s="13">
        <v>0</v>
      </c>
    </row>
    <row r="14" spans="2:5" ht="15">
      <c r="B14" s="5" t="s">
        <v>24</v>
      </c>
      <c r="C14" s="5" t="s">
        <v>25</v>
      </c>
      <c r="D14" s="4">
        <v>48.2</v>
      </c>
      <c r="E14" s="13">
        <v>0</v>
      </c>
    </row>
    <row r="15" spans="2:5" ht="30">
      <c r="B15" s="5" t="s">
        <v>26</v>
      </c>
      <c r="C15" s="5" t="s">
        <v>27</v>
      </c>
      <c r="D15" s="4">
        <v>0</v>
      </c>
      <c r="E15" s="13">
        <v>0</v>
      </c>
    </row>
    <row r="16" spans="2:5" ht="15">
      <c r="B16" s="5" t="s">
        <v>28</v>
      </c>
      <c r="C16" s="5" t="s">
        <v>29</v>
      </c>
      <c r="D16" s="4">
        <v>0</v>
      </c>
      <c r="E16" s="13">
        <v>0</v>
      </c>
    </row>
    <row r="17" spans="2:5" ht="15">
      <c r="B17" s="5" t="s">
        <v>30</v>
      </c>
      <c r="C17" s="5" t="s">
        <v>31</v>
      </c>
      <c r="D17" s="4">
        <v>0</v>
      </c>
      <c r="E17" s="13">
        <v>0</v>
      </c>
    </row>
    <row r="18" spans="2:5" ht="15">
      <c r="B18" s="5" t="s">
        <v>32</v>
      </c>
      <c r="C18" s="5" t="s">
        <v>33</v>
      </c>
      <c r="D18" s="4">
        <v>0</v>
      </c>
      <c r="E18" s="13">
        <v>0</v>
      </c>
    </row>
    <row r="19" spans="2:7" ht="15">
      <c r="B19" s="5" t="s">
        <v>34</v>
      </c>
      <c r="C19" s="5" t="s">
        <v>35</v>
      </c>
      <c r="D19" s="4">
        <v>65427.2</v>
      </c>
      <c r="E19" s="13">
        <v>28644.30731</v>
      </c>
      <c r="F19">
        <v>28644307.31</v>
      </c>
      <c r="G19">
        <f>+F19/1000</f>
        <v>28644.30731</v>
      </c>
    </row>
    <row r="20" spans="2:5" ht="15">
      <c r="B20" s="5" t="s">
        <v>36</v>
      </c>
      <c r="C20" s="5" t="s">
        <v>37</v>
      </c>
      <c r="D20" s="4">
        <v>0</v>
      </c>
      <c r="E20" s="13">
        <v>0</v>
      </c>
    </row>
    <row r="21" spans="2:5" ht="15">
      <c r="B21" s="5" t="s">
        <v>38</v>
      </c>
      <c r="C21" s="5" t="s">
        <v>39</v>
      </c>
      <c r="D21" s="4">
        <v>0</v>
      </c>
      <c r="E21" s="13">
        <v>0</v>
      </c>
    </row>
    <row r="22" spans="2:5" ht="30">
      <c r="B22" s="5" t="s">
        <v>40</v>
      </c>
      <c r="C22" s="5" t="s">
        <v>41</v>
      </c>
      <c r="D22" s="4">
        <v>96.5</v>
      </c>
      <c r="E22" s="13">
        <v>0</v>
      </c>
    </row>
    <row r="23" spans="2:5" ht="30">
      <c r="B23" s="5" t="s">
        <v>42</v>
      </c>
      <c r="C23" s="5" t="s">
        <v>43</v>
      </c>
      <c r="D23" s="4">
        <v>0</v>
      </c>
      <c r="E23" s="13">
        <v>0</v>
      </c>
    </row>
    <row r="24" spans="2:5" ht="30">
      <c r="B24" s="5" t="s">
        <v>44</v>
      </c>
      <c r="C24" s="5" t="s">
        <v>45</v>
      </c>
      <c r="D24" s="4">
        <v>0</v>
      </c>
      <c r="E24" s="13">
        <v>0</v>
      </c>
    </row>
    <row r="25" spans="2:5" ht="15">
      <c r="B25" s="5" t="s">
        <v>46</v>
      </c>
      <c r="C25" s="5" t="s">
        <v>47</v>
      </c>
      <c r="D25" s="4">
        <v>0</v>
      </c>
      <c r="E25" s="13">
        <v>0</v>
      </c>
    </row>
    <row r="26" spans="2:5" ht="30">
      <c r="B26" s="5" t="s">
        <v>48</v>
      </c>
      <c r="C26" s="6" t="s">
        <v>49</v>
      </c>
      <c r="D26" s="4">
        <v>-65121.6</v>
      </c>
      <c r="E26" s="13">
        <f>+E7-E19</f>
        <v>-28143.95265</v>
      </c>
    </row>
    <row r="27" spans="2:5" ht="15">
      <c r="B27" s="5" t="s">
        <v>50</v>
      </c>
      <c r="C27" s="5" t="s">
        <v>51</v>
      </c>
      <c r="D27" s="4">
        <v>0</v>
      </c>
      <c r="E27" s="13">
        <v>0</v>
      </c>
    </row>
    <row r="28" spans="2:5" ht="30">
      <c r="B28" s="5" t="s">
        <v>52</v>
      </c>
      <c r="C28" s="6" t="s">
        <v>53</v>
      </c>
      <c r="D28" s="4">
        <v>-65121.6</v>
      </c>
      <c r="E28" s="13">
        <f>+E26+E27</f>
        <v>-28143.95265</v>
      </c>
    </row>
    <row r="29" spans="2:5" ht="30">
      <c r="B29" s="5" t="s">
        <v>54</v>
      </c>
      <c r="C29" s="5" t="s">
        <v>55</v>
      </c>
      <c r="D29" s="4">
        <v>0</v>
      </c>
      <c r="E29" s="13">
        <v>0</v>
      </c>
    </row>
    <row r="30" spans="2:5" ht="30">
      <c r="B30" s="5" t="s">
        <v>56</v>
      </c>
      <c r="C30" s="6" t="s">
        <v>57</v>
      </c>
      <c r="D30" s="4">
        <v>-65121.6</v>
      </c>
      <c r="E30" s="13">
        <f>+E28+E29</f>
        <v>-28143.95265</v>
      </c>
    </row>
    <row r="31" spans="2:5" ht="15">
      <c r="B31" s="5" t="s">
        <v>58</v>
      </c>
      <c r="C31" s="6" t="s">
        <v>59</v>
      </c>
      <c r="D31" s="4">
        <v>0</v>
      </c>
      <c r="E31" s="13">
        <v>0</v>
      </c>
    </row>
    <row r="32" spans="2:5" ht="30">
      <c r="B32" s="5" t="s">
        <v>60</v>
      </c>
      <c r="C32" s="5" t="s">
        <v>61</v>
      </c>
      <c r="D32" s="4">
        <v>0</v>
      </c>
      <c r="E32" s="13">
        <v>0</v>
      </c>
    </row>
    <row r="33" spans="2:5" ht="30">
      <c r="B33" s="5" t="s">
        <v>62</v>
      </c>
      <c r="C33" s="5" t="s">
        <v>63</v>
      </c>
      <c r="D33" s="4">
        <v>0</v>
      </c>
      <c r="E33" s="13">
        <v>0</v>
      </c>
    </row>
    <row r="34" spans="2:5" ht="15">
      <c r="B34" s="5" t="s">
        <v>64</v>
      </c>
      <c r="C34" s="5" t="s">
        <v>65</v>
      </c>
      <c r="D34" s="4">
        <v>0</v>
      </c>
      <c r="E34" s="13">
        <v>0</v>
      </c>
    </row>
    <row r="35" spans="2:5" ht="15">
      <c r="B35" s="5" t="s">
        <v>66</v>
      </c>
      <c r="C35" s="6" t="s">
        <v>67</v>
      </c>
      <c r="D35" s="4">
        <v>-65121.6</v>
      </c>
      <c r="E35" s="13">
        <f>+E30+E31</f>
        <v>-28143.95265</v>
      </c>
    </row>
    <row r="36" spans="2:5" ht="30">
      <c r="B36" s="5" t="s">
        <v>68</v>
      </c>
      <c r="C36" s="6" t="s">
        <v>69</v>
      </c>
      <c r="D36" s="4">
        <v>0</v>
      </c>
      <c r="E36" s="13">
        <v>0</v>
      </c>
    </row>
    <row r="37" spans="1:120" ht="12.75"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ht="45">
      <c r="E38" s="11" t="s">
        <v>71</v>
      </c>
    </row>
    <row r="39" ht="45">
      <c r="E39" s="11" t="s">
        <v>72</v>
      </c>
    </row>
  </sheetData>
  <sheetProtection/>
  <mergeCells count="1">
    <mergeCell ref="BP37:DP3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D22" sqref="D22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258</v>
      </c>
    </row>
    <row r="4" ht="15">
      <c r="K4" s="3" t="s">
        <v>3</v>
      </c>
    </row>
    <row r="5" spans="2:11" ht="60">
      <c r="B5" s="2" t="s">
        <v>4</v>
      </c>
      <c r="C5" s="2" t="s">
        <v>5</v>
      </c>
      <c r="D5" s="2" t="s">
        <v>259</v>
      </c>
      <c r="E5" s="2" t="s">
        <v>167</v>
      </c>
      <c r="F5" s="2" t="s">
        <v>169</v>
      </c>
      <c r="G5" s="2" t="s">
        <v>171</v>
      </c>
      <c r="H5" s="2" t="s">
        <v>173</v>
      </c>
      <c r="I5" s="2" t="s">
        <v>175</v>
      </c>
      <c r="J5" s="2" t="s">
        <v>177</v>
      </c>
      <c r="K5" s="2" t="s">
        <v>260</v>
      </c>
    </row>
    <row r="6" spans="2:11" ht="30">
      <c r="B6" s="5" t="s">
        <v>34</v>
      </c>
      <c r="C6" s="6" t="s">
        <v>261</v>
      </c>
      <c r="D6" s="4">
        <v>300000</v>
      </c>
      <c r="E6" s="4">
        <v>0</v>
      </c>
      <c r="F6" s="4">
        <v>0</v>
      </c>
      <c r="G6" s="4">
        <v>0</v>
      </c>
      <c r="H6" s="4">
        <v>0</v>
      </c>
      <c r="I6" s="4">
        <v>280911.7</v>
      </c>
      <c r="J6" s="4">
        <v>-434186.4</v>
      </c>
      <c r="K6" s="4">
        <f>SUM(D6:J6)</f>
        <v>146725.29999999993</v>
      </c>
    </row>
    <row r="7" spans="2:11" ht="45">
      <c r="B7" s="5" t="s">
        <v>8</v>
      </c>
      <c r="C7" s="5" t="s">
        <v>262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/>
      <c r="J7" s="4"/>
      <c r="K7" s="4">
        <f aca="true" t="shared" si="0" ref="K7:K22">SUM(D7:J7)</f>
        <v>0</v>
      </c>
    </row>
    <row r="8" spans="2:11" ht="15">
      <c r="B8" s="5" t="s">
        <v>18</v>
      </c>
      <c r="C8" s="6" t="s">
        <v>263</v>
      </c>
      <c r="D8" s="4">
        <v>300000</v>
      </c>
      <c r="E8" s="4">
        <v>0</v>
      </c>
      <c r="F8" s="4">
        <v>0</v>
      </c>
      <c r="G8" s="4">
        <v>0</v>
      </c>
      <c r="H8" s="4">
        <v>0</v>
      </c>
      <c r="I8" s="4">
        <f>+I6+I7</f>
        <v>280911.7</v>
      </c>
      <c r="J8" s="4">
        <f>+J6+J7</f>
        <v>-434186.4</v>
      </c>
      <c r="K8" s="4">
        <f t="shared" si="0"/>
        <v>146725.29999999993</v>
      </c>
    </row>
    <row r="9" spans="2:11" ht="30">
      <c r="B9" s="5" t="s">
        <v>20</v>
      </c>
      <c r="C9" s="5" t="s">
        <v>264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-65121.6</v>
      </c>
      <c r="K9" s="4">
        <f t="shared" si="0"/>
        <v>-65121.6</v>
      </c>
    </row>
    <row r="10" spans="2:11" ht="15">
      <c r="B10" s="5" t="s">
        <v>22</v>
      </c>
      <c r="C10" s="5" t="s">
        <v>59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</row>
    <row r="11" spans="2:11" ht="15">
      <c r="B11" s="5" t="s">
        <v>28</v>
      </c>
      <c r="C11" s="5" t="s">
        <v>265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 t="shared" si="0"/>
        <v>0</v>
      </c>
    </row>
    <row r="12" spans="2:11" ht="15">
      <c r="B12" s="5" t="s">
        <v>30</v>
      </c>
      <c r="C12" s="5" t="s">
        <v>266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</row>
    <row r="13" spans="2:11" ht="15">
      <c r="B13" s="5" t="s">
        <v>32</v>
      </c>
      <c r="C13" s="5" t="s">
        <v>267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762866.3</v>
      </c>
      <c r="J13" s="4">
        <v>0</v>
      </c>
      <c r="K13" s="4">
        <f t="shared" si="0"/>
        <v>762866.3</v>
      </c>
    </row>
    <row r="14" spans="2:11" ht="30">
      <c r="B14" s="5" t="s">
        <v>34</v>
      </c>
      <c r="C14" s="6" t="s">
        <v>261</v>
      </c>
      <c r="D14" s="4">
        <v>300000</v>
      </c>
      <c r="E14" s="4">
        <v>0</v>
      </c>
      <c r="F14" s="4">
        <v>0</v>
      </c>
      <c r="G14" s="4">
        <v>0</v>
      </c>
      <c r="H14" s="4">
        <v>0</v>
      </c>
      <c r="I14" s="4">
        <f>+I8+I13</f>
        <v>1043778</v>
      </c>
      <c r="J14" s="4">
        <f>+J8+J9</f>
        <v>-499308</v>
      </c>
      <c r="K14" s="4">
        <f t="shared" si="0"/>
        <v>844470</v>
      </c>
    </row>
    <row r="15" spans="2:11" ht="45">
      <c r="B15" s="5" t="s">
        <v>8</v>
      </c>
      <c r="C15" s="5" t="s">
        <v>262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</row>
    <row r="16" spans="2:11" ht="15">
      <c r="B16" s="5" t="s">
        <v>18</v>
      </c>
      <c r="C16" s="6" t="s">
        <v>263</v>
      </c>
      <c r="D16" s="4">
        <v>300000</v>
      </c>
      <c r="E16" s="4">
        <v>0</v>
      </c>
      <c r="F16" s="4">
        <v>0</v>
      </c>
      <c r="G16" s="4">
        <v>0</v>
      </c>
      <c r="H16" s="4">
        <v>0</v>
      </c>
      <c r="I16" s="4">
        <f>+I14+I15</f>
        <v>1043778</v>
      </c>
      <c r="J16" s="4">
        <f>+J14+J15</f>
        <v>-499308</v>
      </c>
      <c r="K16" s="4">
        <f t="shared" si="0"/>
        <v>844470</v>
      </c>
    </row>
    <row r="17" spans="2:11" ht="30">
      <c r="B17" s="5" t="s">
        <v>20</v>
      </c>
      <c r="C17" s="5" t="s">
        <v>264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f>+ОДТ!E35</f>
        <v>-28143.95265</v>
      </c>
      <c r="K17" s="4">
        <f t="shared" si="0"/>
        <v>-28143.95265</v>
      </c>
    </row>
    <row r="18" spans="2:11" ht="15">
      <c r="B18" s="5" t="s">
        <v>22</v>
      </c>
      <c r="C18" s="5" t="s">
        <v>59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</row>
    <row r="19" spans="2:11" ht="15">
      <c r="B19" s="5" t="s">
        <v>28</v>
      </c>
      <c r="C19" s="5" t="s">
        <v>265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0</v>
      </c>
    </row>
    <row r="20" spans="2:11" ht="15">
      <c r="B20" s="5" t="s">
        <v>30</v>
      </c>
      <c r="C20" s="5" t="s">
        <v>266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0</v>
      </c>
    </row>
    <row r="21" spans="2:11" ht="15">
      <c r="B21" s="5" t="s">
        <v>32</v>
      </c>
      <c r="C21" s="5" t="s">
        <v>267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-50554.6</v>
      </c>
      <c r="J21" s="4">
        <v>0</v>
      </c>
      <c r="K21" s="4">
        <f t="shared" si="0"/>
        <v>-50554.6</v>
      </c>
    </row>
    <row r="22" spans="2:11" ht="30">
      <c r="B22" s="5" t="s">
        <v>34</v>
      </c>
      <c r="C22" s="6" t="s">
        <v>261</v>
      </c>
      <c r="D22" s="4">
        <v>300000</v>
      </c>
      <c r="E22" s="4">
        <v>0</v>
      </c>
      <c r="F22" s="4">
        <v>0</v>
      </c>
      <c r="G22" s="4">
        <v>0</v>
      </c>
      <c r="H22" s="4">
        <v>0</v>
      </c>
      <c r="I22" s="4">
        <f>+I16+I21</f>
        <v>993223.4</v>
      </c>
      <c r="J22" s="4">
        <f>+J16+J17</f>
        <v>-527451.95265</v>
      </c>
      <c r="K22" s="4">
        <f t="shared" si="0"/>
        <v>765771.4473499999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45">
      <c r="E24" s="3" t="s">
        <v>71</v>
      </c>
    </row>
    <row r="25" ht="45">
      <c r="E25" s="3" t="s">
        <v>72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1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3" max="3" width="33.140625" style="0" customWidth="1"/>
    <col min="4" max="4" width="17.57421875" style="0" customWidth="1"/>
    <col min="5" max="5" width="17.57421875" style="10" customWidth="1"/>
    <col min="6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182</v>
      </c>
    </row>
    <row r="4" ht="15">
      <c r="E4" s="11" t="s">
        <v>3</v>
      </c>
    </row>
    <row r="5" spans="2:5" ht="30">
      <c r="B5" s="2" t="s">
        <v>4</v>
      </c>
      <c r="C5" s="2" t="s">
        <v>5</v>
      </c>
      <c r="D5" s="2" t="s">
        <v>6</v>
      </c>
      <c r="E5" s="12" t="s">
        <v>7</v>
      </c>
    </row>
    <row r="6" spans="2:5" ht="30">
      <c r="B6" s="5" t="s">
        <v>8</v>
      </c>
      <c r="C6" s="6" t="s">
        <v>183</v>
      </c>
      <c r="D6" s="4">
        <v>0</v>
      </c>
      <c r="E6" s="13"/>
    </row>
    <row r="7" spans="2:5" ht="15">
      <c r="B7" s="5" t="s">
        <v>10</v>
      </c>
      <c r="C7" s="6" t="s">
        <v>184</v>
      </c>
      <c r="D7" s="4">
        <v>59135.7</v>
      </c>
      <c r="E7" s="14">
        <f>+SUM(E8:E16)</f>
        <v>22652.35466</v>
      </c>
    </row>
    <row r="8" spans="2:5" ht="30">
      <c r="B8" s="5" t="s">
        <v>76</v>
      </c>
      <c r="C8" s="5" t="s">
        <v>185</v>
      </c>
      <c r="D8" s="4">
        <v>290.9</v>
      </c>
      <c r="E8" s="13">
        <v>500.35465999999997</v>
      </c>
    </row>
    <row r="9" spans="2:5" ht="30">
      <c r="B9" s="5" t="s">
        <v>78</v>
      </c>
      <c r="C9" s="5" t="s">
        <v>186</v>
      </c>
      <c r="D9" s="4">
        <v>0</v>
      </c>
      <c r="E9" s="13"/>
    </row>
    <row r="10" spans="2:5" ht="30">
      <c r="B10" s="5" t="s">
        <v>80</v>
      </c>
      <c r="C10" s="5" t="s">
        <v>187</v>
      </c>
      <c r="D10" s="4">
        <v>0</v>
      </c>
      <c r="E10" s="13">
        <v>152</v>
      </c>
    </row>
    <row r="11" spans="2:5" ht="15">
      <c r="B11" s="5" t="s">
        <v>82</v>
      </c>
      <c r="C11" s="5" t="s">
        <v>188</v>
      </c>
      <c r="D11" s="4">
        <v>0</v>
      </c>
      <c r="E11" s="13"/>
    </row>
    <row r="12" spans="2:5" ht="15">
      <c r="B12" s="5" t="s">
        <v>84</v>
      </c>
      <c r="C12" s="5" t="s">
        <v>189</v>
      </c>
      <c r="D12" s="4">
        <v>58678</v>
      </c>
      <c r="E12" s="13">
        <v>22000</v>
      </c>
    </row>
    <row r="13" spans="2:5" ht="30">
      <c r="B13" s="5" t="s">
        <v>86</v>
      </c>
      <c r="C13" s="5" t="s">
        <v>190</v>
      </c>
      <c r="D13" s="4">
        <v>0</v>
      </c>
      <c r="E13" s="13"/>
    </row>
    <row r="14" spans="2:5" ht="15">
      <c r="B14" s="5" t="s">
        <v>88</v>
      </c>
      <c r="C14" s="5" t="s">
        <v>191</v>
      </c>
      <c r="D14" s="4">
        <v>0</v>
      </c>
      <c r="E14" s="13"/>
    </row>
    <row r="15" spans="2:5" ht="15">
      <c r="B15" s="5" t="s">
        <v>90</v>
      </c>
      <c r="C15" s="5" t="s">
        <v>192</v>
      </c>
      <c r="D15" s="4">
        <v>48.2</v>
      </c>
      <c r="E15" s="13"/>
    </row>
    <row r="16" spans="2:5" ht="15">
      <c r="B16" s="5" t="s">
        <v>92</v>
      </c>
      <c r="C16" s="5" t="s">
        <v>193</v>
      </c>
      <c r="D16" s="4">
        <v>118.6</v>
      </c>
      <c r="E16" s="13"/>
    </row>
    <row r="17" spans="2:5" ht="15">
      <c r="B17" s="5" t="s">
        <v>12</v>
      </c>
      <c r="C17" s="6" t="s">
        <v>194</v>
      </c>
      <c r="D17" s="4">
        <v>58963.9</v>
      </c>
      <c r="E17" s="14">
        <f>+SUM(E18:E28)</f>
        <v>22351.50692</v>
      </c>
    </row>
    <row r="18" spans="2:5" ht="30">
      <c r="B18" s="5" t="s">
        <v>99</v>
      </c>
      <c r="C18" s="5" t="s">
        <v>195</v>
      </c>
      <c r="D18" s="4">
        <v>0</v>
      </c>
      <c r="E18" s="13"/>
    </row>
    <row r="19" spans="2:5" ht="15">
      <c r="B19" s="5" t="s">
        <v>101</v>
      </c>
      <c r="C19" s="5" t="s">
        <v>196</v>
      </c>
      <c r="D19" s="4">
        <v>40796.7</v>
      </c>
      <c r="E19" s="13">
        <v>17933.68</v>
      </c>
    </row>
    <row r="20" spans="2:5" ht="30">
      <c r="B20" s="5" t="s">
        <v>103</v>
      </c>
      <c r="C20" s="5" t="s">
        <v>197</v>
      </c>
      <c r="D20" s="4">
        <v>10423.2</v>
      </c>
      <c r="E20" s="13"/>
    </row>
    <row r="21" spans="2:5" ht="30">
      <c r="B21" s="5" t="s">
        <v>105</v>
      </c>
      <c r="C21" s="5" t="s">
        <v>198</v>
      </c>
      <c r="D21" s="4">
        <v>0</v>
      </c>
      <c r="E21" s="13"/>
    </row>
    <row r="22" spans="2:5" ht="15">
      <c r="B22" s="5" t="s">
        <v>107</v>
      </c>
      <c r="C22" s="5" t="s">
        <v>199</v>
      </c>
      <c r="D22" s="4">
        <v>2526</v>
      </c>
      <c r="E22" s="13">
        <v>1119.606</v>
      </c>
    </row>
    <row r="23" spans="2:5" ht="30">
      <c r="B23" s="5" t="s">
        <v>200</v>
      </c>
      <c r="C23" s="5" t="s">
        <v>201</v>
      </c>
      <c r="D23" s="4">
        <v>0</v>
      </c>
      <c r="E23" s="13"/>
    </row>
    <row r="24" spans="2:5" ht="15">
      <c r="B24" s="5" t="s">
        <v>202</v>
      </c>
      <c r="C24" s="5" t="s">
        <v>203</v>
      </c>
      <c r="D24" s="4">
        <v>0</v>
      </c>
      <c r="E24" s="13"/>
    </row>
    <row r="25" spans="2:5" ht="15">
      <c r="B25" s="5" t="s">
        <v>204</v>
      </c>
      <c r="C25" s="5" t="s">
        <v>205</v>
      </c>
      <c r="D25" s="4">
        <v>725.1</v>
      </c>
      <c r="E25" s="13">
        <v>185.31961</v>
      </c>
    </row>
    <row r="26" spans="2:5" ht="15">
      <c r="B26" s="5" t="s">
        <v>206</v>
      </c>
      <c r="C26" s="5" t="s">
        <v>207</v>
      </c>
      <c r="D26" s="4">
        <v>450</v>
      </c>
      <c r="E26" s="13"/>
    </row>
    <row r="27" spans="2:5" ht="30">
      <c r="B27" s="5" t="s">
        <v>109</v>
      </c>
      <c r="C27" s="5" t="s">
        <v>208</v>
      </c>
      <c r="D27" s="4">
        <v>4001.5</v>
      </c>
      <c r="E27" s="13">
        <v>2954.90131</v>
      </c>
    </row>
    <row r="28" spans="2:5" ht="15">
      <c r="B28" s="5" t="s">
        <v>209</v>
      </c>
      <c r="C28" s="5" t="s">
        <v>210</v>
      </c>
      <c r="D28" s="4">
        <v>41.4</v>
      </c>
      <c r="E28" s="13">
        <v>158</v>
      </c>
    </row>
    <row r="29" spans="2:5" ht="30">
      <c r="B29" s="5" t="s">
        <v>14</v>
      </c>
      <c r="C29" s="6" t="s">
        <v>211</v>
      </c>
      <c r="D29" s="4">
        <v>171.8</v>
      </c>
      <c r="E29" s="14">
        <f>+E7-E17</f>
        <v>300.84774000000107</v>
      </c>
    </row>
    <row r="30" spans="2:5" ht="45">
      <c r="B30" s="5" t="s">
        <v>18</v>
      </c>
      <c r="C30" s="6" t="s">
        <v>212</v>
      </c>
      <c r="D30" s="4">
        <v>0</v>
      </c>
      <c r="E30" s="13"/>
    </row>
    <row r="31" spans="2:5" ht="15">
      <c r="B31" s="5" t="s">
        <v>113</v>
      </c>
      <c r="C31" s="6" t="s">
        <v>213</v>
      </c>
      <c r="D31" s="4">
        <v>0</v>
      </c>
      <c r="E31" s="13"/>
    </row>
    <row r="32" spans="2:5" ht="15">
      <c r="B32" s="5" t="s">
        <v>214</v>
      </c>
      <c r="C32" s="5" t="s">
        <v>215</v>
      </c>
      <c r="D32" s="4">
        <v>0</v>
      </c>
      <c r="E32" s="13"/>
    </row>
    <row r="33" spans="2:5" ht="30">
      <c r="B33" s="5" t="s">
        <v>216</v>
      </c>
      <c r="C33" s="5" t="s">
        <v>217</v>
      </c>
      <c r="D33" s="4">
        <v>0</v>
      </c>
      <c r="E33" s="13"/>
    </row>
    <row r="34" spans="2:5" ht="30">
      <c r="B34" s="5" t="s">
        <v>218</v>
      </c>
      <c r="C34" s="5" t="s">
        <v>219</v>
      </c>
      <c r="D34" s="4">
        <v>0</v>
      </c>
      <c r="E34" s="13"/>
    </row>
    <row r="35" spans="2:5" ht="30">
      <c r="B35" s="5" t="s">
        <v>220</v>
      </c>
      <c r="C35" s="5" t="s">
        <v>221</v>
      </c>
      <c r="D35" s="4">
        <v>0</v>
      </c>
      <c r="E35" s="13"/>
    </row>
    <row r="36" spans="2:5" ht="15">
      <c r="B36" s="5" t="s">
        <v>222</v>
      </c>
      <c r="C36" s="6" t="s">
        <v>194</v>
      </c>
      <c r="D36" s="4">
        <v>0</v>
      </c>
      <c r="E36" s="13"/>
    </row>
    <row r="37" spans="2:5" ht="30">
      <c r="B37" s="5" t="s">
        <v>223</v>
      </c>
      <c r="C37" s="5" t="s">
        <v>224</v>
      </c>
      <c r="D37" s="4">
        <v>0</v>
      </c>
      <c r="E37" s="13"/>
    </row>
    <row r="38" spans="2:5" ht="30">
      <c r="B38" s="5" t="s">
        <v>225</v>
      </c>
      <c r="C38" s="5" t="s">
        <v>226</v>
      </c>
      <c r="D38" s="4">
        <v>0</v>
      </c>
      <c r="E38" s="13"/>
    </row>
    <row r="39" spans="2:5" ht="30">
      <c r="B39" s="5" t="s">
        <v>227</v>
      </c>
      <c r="C39" s="5" t="s">
        <v>228</v>
      </c>
      <c r="D39" s="4">
        <v>0</v>
      </c>
      <c r="E39" s="13"/>
    </row>
    <row r="40" spans="2:5" ht="30">
      <c r="B40" s="5" t="s">
        <v>229</v>
      </c>
      <c r="C40" s="5" t="s">
        <v>230</v>
      </c>
      <c r="D40" s="4">
        <v>0</v>
      </c>
      <c r="E40" s="13"/>
    </row>
    <row r="41" spans="2:5" ht="45">
      <c r="B41" s="5" t="s">
        <v>158</v>
      </c>
      <c r="C41" s="6" t="s">
        <v>231</v>
      </c>
      <c r="D41" s="4">
        <v>0</v>
      </c>
      <c r="E41" s="13"/>
    </row>
    <row r="42" spans="2:5" ht="45">
      <c r="B42" s="5" t="s">
        <v>20</v>
      </c>
      <c r="C42" s="6" t="s">
        <v>232</v>
      </c>
      <c r="D42" s="4">
        <v>0</v>
      </c>
      <c r="E42" s="13"/>
    </row>
    <row r="43" spans="2:5" ht="15">
      <c r="B43" s="5" t="s">
        <v>233</v>
      </c>
      <c r="C43" s="6" t="s">
        <v>184</v>
      </c>
      <c r="D43" s="4">
        <v>17937.9</v>
      </c>
      <c r="E43" s="13"/>
    </row>
    <row r="44" spans="2:5" ht="30">
      <c r="B44" s="5" t="s">
        <v>234</v>
      </c>
      <c r="C44" s="5" t="s">
        <v>235</v>
      </c>
      <c r="D44" s="4">
        <v>0</v>
      </c>
      <c r="E44" s="13"/>
    </row>
    <row r="45" spans="2:5" ht="30">
      <c r="B45" s="5" t="s">
        <v>236</v>
      </c>
      <c r="C45" s="5" t="s">
        <v>237</v>
      </c>
      <c r="D45" s="4">
        <v>0</v>
      </c>
      <c r="E45" s="13"/>
    </row>
    <row r="46" spans="2:5" ht="15">
      <c r="B46" s="5" t="s">
        <v>238</v>
      </c>
      <c r="C46" s="5" t="s">
        <v>239</v>
      </c>
      <c r="D46" s="4">
        <v>0</v>
      </c>
      <c r="E46" s="13"/>
    </row>
    <row r="47" spans="2:5" ht="15">
      <c r="B47" s="5" t="s">
        <v>240</v>
      </c>
      <c r="C47" s="5" t="s">
        <v>193</v>
      </c>
      <c r="D47" s="4">
        <v>17937.9</v>
      </c>
      <c r="E47" s="13"/>
    </row>
    <row r="48" spans="2:5" ht="15">
      <c r="B48" s="5" t="s">
        <v>241</v>
      </c>
      <c r="C48" s="6" t="s">
        <v>242</v>
      </c>
      <c r="D48" s="4">
        <v>18067.9</v>
      </c>
      <c r="E48" s="13"/>
    </row>
    <row r="49" spans="2:5" ht="30">
      <c r="B49" s="5" t="s">
        <v>243</v>
      </c>
      <c r="C49" s="5" t="s">
        <v>244</v>
      </c>
      <c r="D49" s="4">
        <v>0</v>
      </c>
      <c r="E49" s="13"/>
    </row>
    <row r="50" spans="2:5" ht="30">
      <c r="B50" s="5" t="s">
        <v>245</v>
      </c>
      <c r="C50" s="5" t="s">
        <v>246</v>
      </c>
      <c r="D50" s="4">
        <v>130</v>
      </c>
      <c r="E50" s="13"/>
    </row>
    <row r="51" spans="2:5" ht="30">
      <c r="B51" s="5" t="s">
        <v>247</v>
      </c>
      <c r="C51" s="5" t="s">
        <v>248</v>
      </c>
      <c r="D51" s="4">
        <v>0</v>
      </c>
      <c r="E51" s="13"/>
    </row>
    <row r="52" spans="2:5" ht="15">
      <c r="B52" s="5" t="s">
        <v>249</v>
      </c>
      <c r="C52" s="5" t="s">
        <v>250</v>
      </c>
      <c r="D52" s="4">
        <v>0</v>
      </c>
      <c r="E52" s="13"/>
    </row>
    <row r="53" spans="2:5" ht="15">
      <c r="B53" s="5" t="s">
        <v>251</v>
      </c>
      <c r="C53" s="5" t="s">
        <v>210</v>
      </c>
      <c r="D53" s="4">
        <v>17937.9</v>
      </c>
      <c r="E53" s="13"/>
    </row>
    <row r="54" spans="2:5" ht="30">
      <c r="B54" s="5" t="s">
        <v>252</v>
      </c>
      <c r="C54" s="6" t="s">
        <v>253</v>
      </c>
      <c r="D54" s="4">
        <v>-130</v>
      </c>
      <c r="E54" s="13"/>
    </row>
    <row r="55" spans="2:5" ht="15">
      <c r="B55" s="5" t="s">
        <v>22</v>
      </c>
      <c r="C55" s="5" t="s">
        <v>254</v>
      </c>
      <c r="D55" s="4">
        <v>96.6</v>
      </c>
      <c r="E55" s="13"/>
    </row>
    <row r="56" spans="2:5" ht="15">
      <c r="B56" s="5" t="s">
        <v>28</v>
      </c>
      <c r="C56" s="6" t="s">
        <v>255</v>
      </c>
      <c r="D56" s="4">
        <v>138.4</v>
      </c>
      <c r="E56" s="13">
        <f>+E29</f>
        <v>300.84774000000107</v>
      </c>
    </row>
    <row r="57" spans="2:5" ht="45">
      <c r="B57" s="5" t="s">
        <v>30</v>
      </c>
      <c r="C57" s="6" t="s">
        <v>256</v>
      </c>
      <c r="D57" s="4">
        <v>12923.2</v>
      </c>
      <c r="E57" s="13">
        <v>13061.575730000002</v>
      </c>
    </row>
    <row r="58" spans="2:5" ht="45">
      <c r="B58" s="5" t="s">
        <v>32</v>
      </c>
      <c r="C58" s="6" t="s">
        <v>257</v>
      </c>
      <c r="D58" s="4">
        <v>13061.6</v>
      </c>
      <c r="E58" s="13">
        <f>+E56+E57</f>
        <v>13362.423470000003</v>
      </c>
    </row>
    <row r="59" spans="1:120" ht="12.75"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</row>
    <row r="60" spans="3:5" ht="45" customHeight="1">
      <c r="C60" s="15" t="s">
        <v>71</v>
      </c>
      <c r="D60" s="15"/>
      <c r="E60" s="15"/>
    </row>
    <row r="61" spans="3:5" ht="45" customHeight="1">
      <c r="C61" s="15" t="s">
        <v>72</v>
      </c>
      <c r="D61" s="15"/>
      <c r="E61" s="15"/>
    </row>
  </sheetData>
  <sheetProtection/>
  <mergeCells count="3">
    <mergeCell ref="BP59:DP59"/>
    <mergeCell ref="C60:E60"/>
    <mergeCell ref="C61:E6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</cp:lastModifiedBy>
  <dcterms:created xsi:type="dcterms:W3CDTF">2023-02-20T05:21:20Z</dcterms:created>
  <dcterms:modified xsi:type="dcterms:W3CDTF">2023-07-27T09:17:03Z</dcterms:modified>
  <cp:category/>
  <cp:version/>
  <cp:contentType/>
  <cp:contentStatus/>
</cp:coreProperties>
</file>