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0440" tabRatio="901" activeTab="0"/>
  </bookViews>
  <sheets>
    <sheet name="СБД" sheetId="1" r:id="rId1"/>
    <sheet name="ОДТ" sheetId="2" r:id="rId2"/>
    <sheet name="ӨӨТ" sheetId="3" r:id="rId3"/>
    <sheet name="МГТ" sheetId="4" r:id="rId4"/>
  </sheets>
  <definedNames/>
  <calcPr fullCalcOnLoad="1"/>
</workbook>
</file>

<file path=xl/sharedStrings.xml><?xml version="1.0" encoding="utf-8"?>
<sst xmlns="http://schemas.openxmlformats.org/spreadsheetml/2006/main" count="694" uniqueCount="550">
  <si>
    <t>Байгууллагын нэр: Инвескор</t>
  </si>
  <si>
    <t>Регистр: 6060854</t>
  </si>
  <si>
    <t>ИНВЕСКОР ББСБ ХК-ИЙН НЭГТГЭСЭН САНХҮҮ БАЙДЛЫН ТАЙЛАН</t>
  </si>
  <si>
    <t>/Мянган төгрөг/</t>
  </si>
  <si>
    <t>№</t>
  </si>
  <si>
    <t>Үзүүлэлт</t>
  </si>
  <si>
    <t>Эхний үлдэгдэл</t>
  </si>
  <si>
    <t>Эцсийн үлдэгдэл</t>
  </si>
  <si>
    <t/>
  </si>
  <si>
    <t>ХӨРӨНГӨ</t>
  </si>
  <si>
    <t>ЭРГЭЛТИЙН ХӨРӨНГӨ</t>
  </si>
  <si>
    <t>1</t>
  </si>
  <si>
    <t>Мөнгөн хөрөнгө</t>
  </si>
  <si>
    <t xml:space="preserve"> 1.1</t>
  </si>
  <si>
    <t>Бэлэн мөнгө</t>
  </si>
  <si>
    <t xml:space="preserve"> 1.2</t>
  </si>
  <si>
    <t>Банк, санхүүгийн байгууллагад байршуулсан харилцах</t>
  </si>
  <si>
    <t xml:space="preserve"> 1.3</t>
  </si>
  <si>
    <t>Банк, санхүүгийн байгууллагад байршуулсан хадгаламж</t>
  </si>
  <si>
    <t>2</t>
  </si>
  <si>
    <t>Богино хугацаат хөрөнгө оруулалт /цэврээр/</t>
  </si>
  <si>
    <t xml:space="preserve"> 2.1</t>
  </si>
  <si>
    <t>Үнэт цаас</t>
  </si>
  <si>
    <t xml:space="preserve"> 2.2</t>
  </si>
  <si>
    <t>Арилжааны үнэт цаас</t>
  </si>
  <si>
    <t xml:space="preserve"> 2.3</t>
  </si>
  <si>
    <t>Богино хугацаат хөрөнгө оруулалтын үнэт цаас</t>
  </si>
  <si>
    <t xml:space="preserve"> 2.4</t>
  </si>
  <si>
    <t>(Хөрөнгө оруулалтын үнэт цаасны эрсдэлийн сан)</t>
  </si>
  <si>
    <t xml:space="preserve"> 2.5</t>
  </si>
  <si>
    <t>хувьцаа</t>
  </si>
  <si>
    <t>3</t>
  </si>
  <si>
    <t>Зээл /цэврээр/</t>
  </si>
  <si>
    <t>3.1</t>
  </si>
  <si>
    <t>Нийт зээл</t>
  </si>
  <si>
    <t xml:space="preserve"> 3.1.1</t>
  </si>
  <si>
    <t>Хэвийн зээл</t>
  </si>
  <si>
    <t xml:space="preserve"> 3.1.2</t>
  </si>
  <si>
    <t>Хугацаа хэтэрсэн зээл</t>
  </si>
  <si>
    <t xml:space="preserve"> 3.1.3</t>
  </si>
  <si>
    <t>Чанаргүй зээл</t>
  </si>
  <si>
    <t xml:space="preserve">  3.1.3.1</t>
  </si>
  <si>
    <t>Хэвийн бус зээл</t>
  </si>
  <si>
    <t xml:space="preserve">  3.1.3.2</t>
  </si>
  <si>
    <t>Эргэлзээтэй зээл</t>
  </si>
  <si>
    <t xml:space="preserve">  3.1.3.3</t>
  </si>
  <si>
    <t>Муу зээл</t>
  </si>
  <si>
    <t xml:space="preserve"> 3.1.4</t>
  </si>
  <si>
    <t>(Зээлийн эрсдэлийн сан)</t>
  </si>
  <si>
    <t>4</t>
  </si>
  <si>
    <t>Санхүүгийн түрээсийн тооцооны авлага /цэврээр/</t>
  </si>
  <si>
    <t>4.1</t>
  </si>
  <si>
    <t>Нийт санхүүгийн түрээсийн тооцооны авлага/төгрөгийн/</t>
  </si>
  <si>
    <t xml:space="preserve"> 4.1.1</t>
  </si>
  <si>
    <t>Хэвийн санхүүгийн түрээсийн тооцооны авлага</t>
  </si>
  <si>
    <t xml:space="preserve"> 4.1.2</t>
  </si>
  <si>
    <t>Хугацаа хэтэрсэн санхүүгийн түрээсийн тооцооны авлага</t>
  </si>
  <si>
    <t xml:space="preserve"> 4.1.3</t>
  </si>
  <si>
    <t>Чанаргүй санхүүгийн түрээсийн тооцооны авлага</t>
  </si>
  <si>
    <t xml:space="preserve">  4.1.3.1</t>
  </si>
  <si>
    <t>Хэвийн бус санхүүгийн түрээсийн тооцооны авлага</t>
  </si>
  <si>
    <t xml:space="preserve">  4.1.3.2</t>
  </si>
  <si>
    <t>Эргэлзээтэй санхүүгийн түрээсийн тооцооны авлага</t>
  </si>
  <si>
    <t xml:space="preserve">  4.1.3.3</t>
  </si>
  <si>
    <t>Муу санхүүгийн түрээс тооцооны авлага</t>
  </si>
  <si>
    <t>4.2</t>
  </si>
  <si>
    <t>Нийт санхүүгийн түрээсийн тооцооны авлага/валютаар/</t>
  </si>
  <si>
    <t xml:space="preserve"> 4.2.1</t>
  </si>
  <si>
    <t xml:space="preserve"> 4.2.2</t>
  </si>
  <si>
    <t xml:space="preserve"> 4.2.3</t>
  </si>
  <si>
    <t xml:space="preserve">  4.2.3.1</t>
  </si>
  <si>
    <t xml:space="preserve">  4.2.3.2</t>
  </si>
  <si>
    <t xml:space="preserve">  4.2.3.3</t>
  </si>
  <si>
    <t xml:space="preserve">Муу санхүүгийн түрээс тооцооны авлага </t>
  </si>
  <si>
    <t xml:space="preserve"> 4.2.4</t>
  </si>
  <si>
    <t>Санхүүгийн түрээсийн эрсдэлийн сан</t>
  </si>
  <si>
    <t>5</t>
  </si>
  <si>
    <t>Факторингийн тооцооны авлага /цэврээр/</t>
  </si>
  <si>
    <t>5.1</t>
  </si>
  <si>
    <t>Факторингийн тооцооны нийт авлага /төгрөгөөр/</t>
  </si>
  <si>
    <t xml:space="preserve"> 5.1.1</t>
  </si>
  <si>
    <t>Хугацаандаа байгаа факторингийн тооцооны авлага</t>
  </si>
  <si>
    <t xml:space="preserve"> 5.1.2</t>
  </si>
  <si>
    <t>Хугацаа хэтэрсэн факторингийн тооцооны авлага</t>
  </si>
  <si>
    <t xml:space="preserve"> 5.1.3</t>
  </si>
  <si>
    <t>Чанаргүй факторингийн тооцооны авлага</t>
  </si>
  <si>
    <t xml:space="preserve">  5.1.3.1</t>
  </si>
  <si>
    <t>Хэвийн бус факторингийн тооцооны авлага</t>
  </si>
  <si>
    <t xml:space="preserve">  5.1.3.2</t>
  </si>
  <si>
    <t>Эргэлзээтэй факторингийн тооцооны авлага</t>
  </si>
  <si>
    <t xml:space="preserve">  5.1.3.3</t>
  </si>
  <si>
    <t>Муу факторингийн тооцооны авлага</t>
  </si>
  <si>
    <t>5.2</t>
  </si>
  <si>
    <t>Факторингийн тооцооны нийт авлага /валютаар/</t>
  </si>
  <si>
    <t xml:space="preserve"> 5.2.1</t>
  </si>
  <si>
    <t xml:space="preserve"> 5.2.2</t>
  </si>
  <si>
    <t xml:space="preserve"> 5.2.3</t>
  </si>
  <si>
    <t xml:space="preserve">  5.2.3.1</t>
  </si>
  <si>
    <t xml:space="preserve">  5.2.3.2</t>
  </si>
  <si>
    <t xml:space="preserve">  5.2.3.3</t>
  </si>
  <si>
    <t>5.3</t>
  </si>
  <si>
    <t>(Факторингийн авлагын эрсдэлийн сан)</t>
  </si>
  <si>
    <t>6</t>
  </si>
  <si>
    <t>Санхүүгийн деривативын авлага</t>
  </si>
  <si>
    <t>7</t>
  </si>
  <si>
    <t>Бусад авлага</t>
  </si>
  <si>
    <t>7.1</t>
  </si>
  <si>
    <t>Бусад  авлага</t>
  </si>
  <si>
    <t>7.2</t>
  </si>
  <si>
    <t>(Найдваргүй авлагын нөөц)</t>
  </si>
  <si>
    <t>7.3</t>
  </si>
  <si>
    <t>Хуримтлуулж тооцсон хүүгийн авлага</t>
  </si>
  <si>
    <t xml:space="preserve"> 7.3.1</t>
  </si>
  <si>
    <t>Хуримтлуулж тооцсон зээлийн хүүгийн авлага</t>
  </si>
  <si>
    <t xml:space="preserve"> 7.3.2</t>
  </si>
  <si>
    <t>Хуримтлуулж тооцсон санхүүгийн түрээсийн  хүүгийн авлага</t>
  </si>
  <si>
    <t xml:space="preserve"> 7.3.3</t>
  </si>
  <si>
    <t>Хуримтлуулж тооцсон үнэт цаасны хүүгийн  авлага</t>
  </si>
  <si>
    <t xml:space="preserve"> 7.3.4</t>
  </si>
  <si>
    <t>Хуримтлуулж тооцсон  факторингийн хүүгийн  авлага</t>
  </si>
  <si>
    <t>7.4</t>
  </si>
  <si>
    <t>Салбар хоорондын тооцооны авлага</t>
  </si>
  <si>
    <t>8</t>
  </si>
  <si>
    <t>Бусад  хөрөнгө</t>
  </si>
  <si>
    <t>8.1</t>
  </si>
  <si>
    <t>Урьдчилж төлсөн зардал, тооцоо</t>
  </si>
  <si>
    <t>8.2</t>
  </si>
  <si>
    <t>Өмчлөх бусад үл хөдлөх хөрөнгө</t>
  </si>
  <si>
    <t xml:space="preserve"> 8.2.1</t>
  </si>
  <si>
    <t>Хэвийн өмчлөх бусад үл хөдлөх хөрөнгө</t>
  </si>
  <si>
    <t xml:space="preserve"> 8.2.2</t>
  </si>
  <si>
    <t>Хугацаа хэтэрсэн өмчлөх бусад үл хөдлөх хөрөнгө</t>
  </si>
  <si>
    <t xml:space="preserve"> 8.2.3</t>
  </si>
  <si>
    <t>Чанаргүй өмчлөх бусад үл хөдлөх хөрөнгө</t>
  </si>
  <si>
    <t xml:space="preserve">  8.2.3.1</t>
  </si>
  <si>
    <t>Хэвийн бус өмчлөх бусад үл хөдлөх хөрөнгө</t>
  </si>
  <si>
    <t xml:space="preserve">  8.2.3.2</t>
  </si>
  <si>
    <t>Эргэлзээтэй өмчлөх бусад үл хөдлөх хөрөнгө</t>
  </si>
  <si>
    <t xml:space="preserve">  8.2.3.3</t>
  </si>
  <si>
    <t>Муу өмчлөх бусад үл хөдлөх хөрөнгө</t>
  </si>
  <si>
    <t>8.3</t>
  </si>
  <si>
    <t xml:space="preserve">(Өмчлөх бусад үл хөдлөх хөрөнгийн эрсдэлийн сан) </t>
  </si>
  <si>
    <t>8.4</t>
  </si>
  <si>
    <t>Материал, үнэ бүхий зүйлс</t>
  </si>
  <si>
    <t>8.5</t>
  </si>
  <si>
    <t>Бусад</t>
  </si>
  <si>
    <t>9</t>
  </si>
  <si>
    <t>Эргэлтийн хөрөнгийн нийт дүн</t>
  </si>
  <si>
    <t>ЭРГЭЛТИЙН БУС ХӨРӨНГӨ</t>
  </si>
  <si>
    <t>10</t>
  </si>
  <si>
    <t>Үндсэн хөрөнгө</t>
  </si>
  <si>
    <t xml:space="preserve"> 10.1</t>
  </si>
  <si>
    <t>Барилга байгууламж</t>
  </si>
  <si>
    <t xml:space="preserve"> 10.2</t>
  </si>
  <si>
    <t>Хуримтлагдсан элэгдэл (барилга байгууламж)</t>
  </si>
  <si>
    <t xml:space="preserve"> 10.3</t>
  </si>
  <si>
    <t>Эд хогшил</t>
  </si>
  <si>
    <t xml:space="preserve"> 10.4</t>
  </si>
  <si>
    <t>Хуримтлагдсан элэгдэл (эд хогшил)</t>
  </si>
  <si>
    <t xml:space="preserve"> 10.5</t>
  </si>
  <si>
    <t>Техник хэрэгсэл</t>
  </si>
  <si>
    <t xml:space="preserve"> 10.6</t>
  </si>
  <si>
    <t>Хуримтлагдсан элэгдэл (техник хэрэгсэл)</t>
  </si>
  <si>
    <t xml:space="preserve"> 10.7</t>
  </si>
  <si>
    <t>Дуусаагүй барилга</t>
  </si>
  <si>
    <t>11</t>
  </si>
  <si>
    <t>Биет бус хөрөнгө</t>
  </si>
  <si>
    <t xml:space="preserve"> 11.1</t>
  </si>
  <si>
    <t xml:space="preserve"> 11.2</t>
  </si>
  <si>
    <t>Элэгдэл (биет бус хөрөнгө)</t>
  </si>
  <si>
    <t>12</t>
  </si>
  <si>
    <t>Эргэлтийн бус хөрөнгийн дүн</t>
  </si>
  <si>
    <t>13</t>
  </si>
  <si>
    <t>НИЙТ ХӨРӨНГИЙН ДҮН</t>
  </si>
  <si>
    <t>ӨР ТӨЛБӨР</t>
  </si>
  <si>
    <t>14</t>
  </si>
  <si>
    <t>Богино хугацаат өр төлбөр</t>
  </si>
  <si>
    <t xml:space="preserve"> 14.1</t>
  </si>
  <si>
    <t>Банк, санхүүгийн байгууллагаас авсан богино хугацаат зээл</t>
  </si>
  <si>
    <t xml:space="preserve"> 14.2</t>
  </si>
  <si>
    <t>Банк, санхүүгийн байгууллагаас авсан  богино хугацаат зээлийн хугацаа хэтрэлт</t>
  </si>
  <si>
    <t xml:space="preserve"> 14.3</t>
  </si>
  <si>
    <t>Өрийн бичгээрх өглөг</t>
  </si>
  <si>
    <t xml:space="preserve"> 14.4</t>
  </si>
  <si>
    <t>Санхүүгийн деривативын өглөг</t>
  </si>
  <si>
    <t xml:space="preserve"> 14.5</t>
  </si>
  <si>
    <t>Төслийн зээлийн богино хугацаат санхүүжилт</t>
  </si>
  <si>
    <t>15</t>
  </si>
  <si>
    <t>Бусад эх үүсвэр</t>
  </si>
  <si>
    <t xml:space="preserve"> 15.1</t>
  </si>
  <si>
    <t>Итгэлцлийн үйлчилгээний өглөг</t>
  </si>
  <si>
    <t xml:space="preserve"> 15.2</t>
  </si>
  <si>
    <t>Факторингийн үйлчилгээний өглөг</t>
  </si>
  <si>
    <t xml:space="preserve"> 15.3</t>
  </si>
  <si>
    <t xml:space="preserve">Мөнгөн гуйвуулгын өглөг </t>
  </si>
  <si>
    <t xml:space="preserve"> 15.4</t>
  </si>
  <si>
    <t>Зээлийн батлан даалтанд байршуулсан эх үүсвэр</t>
  </si>
  <si>
    <t xml:space="preserve"> 15.5</t>
  </si>
  <si>
    <t>Төлбөрийн болон зээлийн картын үйлчилгээтэй холбоотой өглөг</t>
  </si>
  <si>
    <t>16</t>
  </si>
  <si>
    <t>Бусад  өр төлбөр</t>
  </si>
  <si>
    <t>16.1</t>
  </si>
  <si>
    <t>Хуримтлуулж тооцсон хүүгийн өглөг</t>
  </si>
  <si>
    <t xml:space="preserve"> 16.1.1</t>
  </si>
  <si>
    <t>Хуримтлуулж тооцсон зээлийн  хүүгийн өглөг</t>
  </si>
  <si>
    <t xml:space="preserve"> 16.1.2</t>
  </si>
  <si>
    <t>Хуримтлуулж тооцсон үнэт цаасны хүүгийн өглөг</t>
  </si>
  <si>
    <t xml:space="preserve"> 16.1.3</t>
  </si>
  <si>
    <t>Хуримтлуулж тооцсон бусад хүүгийн өглөг</t>
  </si>
  <si>
    <t>16.2</t>
  </si>
  <si>
    <t>Бусад өглөг</t>
  </si>
  <si>
    <t xml:space="preserve"> 16.2.1</t>
  </si>
  <si>
    <t>Салбар хоорондын тооцооны өглөг</t>
  </si>
  <si>
    <t xml:space="preserve"> 16.2.2</t>
  </si>
  <si>
    <t>Ногдол ашгийн өглөг</t>
  </si>
  <si>
    <t xml:space="preserve"> 16.2.3</t>
  </si>
  <si>
    <t>Цалингийн өглөг</t>
  </si>
  <si>
    <t xml:space="preserve"> 16.2.4</t>
  </si>
  <si>
    <t>ЭМД,НДШ-ийн өглөг</t>
  </si>
  <si>
    <t xml:space="preserve"> 16.2.5</t>
  </si>
  <si>
    <t>ХАОАТ-ын өглөг</t>
  </si>
  <si>
    <t xml:space="preserve"> 16.2.6</t>
  </si>
  <si>
    <t>Орлогын албан татварын өглөг</t>
  </si>
  <si>
    <t xml:space="preserve"> 16.2.7</t>
  </si>
  <si>
    <t>17</t>
  </si>
  <si>
    <t>Богино хугацаат өр төлбөрийн дүн</t>
  </si>
  <si>
    <t>УРТ ХУГАЦААТ ӨР ТӨЛБӨР</t>
  </si>
  <si>
    <t xml:space="preserve"> 18.1</t>
  </si>
  <si>
    <t>Банк, санхүүгийн байгууллагаас авсан урт хугацаат зээл</t>
  </si>
  <si>
    <t xml:space="preserve"> 18.2</t>
  </si>
  <si>
    <t>Банк, санхүүгийн байгууллагаас авсан урт хугацаат зээлийн  хугацаа хэтрэлт</t>
  </si>
  <si>
    <t xml:space="preserve"> 18.3</t>
  </si>
  <si>
    <t>Төслийн зээлийн урт хугацаат санхүүжилт</t>
  </si>
  <si>
    <t>18</t>
  </si>
  <si>
    <t>Урт  хугацаат өр төлбөрийн дүн</t>
  </si>
  <si>
    <t>19</t>
  </si>
  <si>
    <t>Нийт өр төлбөрийн дүн</t>
  </si>
  <si>
    <t>ЭЗЭМШИГЧДИЙН ӨМЧ</t>
  </si>
  <si>
    <t xml:space="preserve"> 20.1</t>
  </si>
  <si>
    <t>Энгийн хувьцаа</t>
  </si>
  <si>
    <t xml:space="preserve"> 20.2</t>
  </si>
  <si>
    <t>Давуу эрхтэй хувьцаа</t>
  </si>
  <si>
    <t xml:space="preserve"> 20.3</t>
  </si>
  <si>
    <t>Халаасны хувьцаа</t>
  </si>
  <si>
    <t>20</t>
  </si>
  <si>
    <t>Хувьцаат капиталын дүн</t>
  </si>
  <si>
    <t>21</t>
  </si>
  <si>
    <t>Бусад өмч</t>
  </si>
  <si>
    <t>21.1</t>
  </si>
  <si>
    <t xml:space="preserve">Нэмж төлөгдсөн капитал </t>
  </si>
  <si>
    <t>21.2</t>
  </si>
  <si>
    <t>Хандивын капитал</t>
  </si>
  <si>
    <t>21.3</t>
  </si>
  <si>
    <t>Дахин үнэлгээний нэмэгдэл</t>
  </si>
  <si>
    <t>21.4</t>
  </si>
  <si>
    <t>Хоёрдогч өглөг /5 жилээс дээш хугацаатай/</t>
  </si>
  <si>
    <t>21.5</t>
  </si>
  <si>
    <t>Хуримтлагдсан ашиг /алдагдал/</t>
  </si>
  <si>
    <t xml:space="preserve"> 21.5.1</t>
  </si>
  <si>
    <t>Тайлант үеийн ашиг /алдагдал/</t>
  </si>
  <si>
    <t xml:space="preserve"> 21.5.2</t>
  </si>
  <si>
    <t>Өмнөх үеийн ашиг /алдагдал/</t>
  </si>
  <si>
    <t>21.6</t>
  </si>
  <si>
    <t>Нөөцийн сан</t>
  </si>
  <si>
    <t>21.7</t>
  </si>
  <si>
    <t>Нийгмийн хөгжлийн сан</t>
  </si>
  <si>
    <t>22</t>
  </si>
  <si>
    <t>Эзэмшигчдийн өмчийн дүн</t>
  </si>
  <si>
    <t>23</t>
  </si>
  <si>
    <t>ӨР ТӨЛБӨР БА ЭЗЭМШИГЧДИЙН ӨМЧИЙН ДҮН</t>
  </si>
  <si>
    <t>Захирал ....................... /Д.Баясгалан /</t>
  </si>
  <si>
    <t>Нягтлан бодогч ....................... /null/</t>
  </si>
  <si>
    <t>ИНВЕСКОР ББСБ ХК-ИЙН НЭГТГЭСЭН ОРЛОГЫН ДЭЛГЭРЭНГҮЙ ТАЙЛАН</t>
  </si>
  <si>
    <t>Хүүгийн орлого</t>
  </si>
  <si>
    <t>Хугацаандаа байгаа зээлийн хүүгийн орлого</t>
  </si>
  <si>
    <t>Хугацаа хэтэрсэн зээлийн хүүгийн орлого</t>
  </si>
  <si>
    <t>Үнэт цаасны хүүгийн орлого</t>
  </si>
  <si>
    <t xml:space="preserve"> 1.4</t>
  </si>
  <si>
    <t>Хугацаандаа байгаа санхүүгийн түрээсийн хүүгийн орлого</t>
  </si>
  <si>
    <t xml:space="preserve"> 1.5</t>
  </si>
  <si>
    <t>Хугацаа хэтэрсэн санхүүгийн түрээсийн хүүгийн орлого</t>
  </si>
  <si>
    <t xml:space="preserve"> 1.6</t>
  </si>
  <si>
    <t>Хугацаандаа байгаа Факторингийн үйлчилгээний хүүгийн орлого</t>
  </si>
  <si>
    <t xml:space="preserve"> 1.7</t>
  </si>
  <si>
    <t xml:space="preserve">Хугацаа хэтэрсэн Факторингийн үйлчилгээний хүүгийн орлого </t>
  </si>
  <si>
    <t xml:space="preserve"> 1.8</t>
  </si>
  <si>
    <t>Харилцах дансны хүүгийн орлого</t>
  </si>
  <si>
    <t xml:space="preserve"> 1.9</t>
  </si>
  <si>
    <t>Банкин дахь хадгаламжийн хүүгийн орлого</t>
  </si>
  <si>
    <t xml:space="preserve"> 1.10</t>
  </si>
  <si>
    <t>Хүүгийн орлогын буцаалт</t>
  </si>
  <si>
    <t>Хүүгийн зардал</t>
  </si>
  <si>
    <t>Банкны байгууллагаас авсан зээлийн хүүгийн зардал</t>
  </si>
  <si>
    <t>Бусад санхүүгийн байгууллагаас авсан зээлийн хүүгийн зардал</t>
  </si>
  <si>
    <t>Төслийн зээлийн санхүүжилтын хүүгийн зардал</t>
  </si>
  <si>
    <t>Өрийн бичгийн хүүгийн зардал</t>
  </si>
  <si>
    <t>Хүүгийн зардлын буцаалт</t>
  </si>
  <si>
    <t>Цэвэр хүүгийн орлого  (1-2)</t>
  </si>
  <si>
    <t>Хүүгийн бус орлого  (4.1+4.2+4.3)</t>
  </si>
  <si>
    <t xml:space="preserve"> 4.1</t>
  </si>
  <si>
    <t>Арилжааны цэвэр орлого (4.1.1+4.1.2)</t>
  </si>
  <si>
    <t xml:space="preserve">  4.1.1</t>
  </si>
  <si>
    <t>Гадаад валютын арилжааны орлого</t>
  </si>
  <si>
    <t xml:space="preserve">  4.1.2</t>
  </si>
  <si>
    <t>Үнэт цаасны арилжааны орлого</t>
  </si>
  <si>
    <t xml:space="preserve"> 4.2</t>
  </si>
  <si>
    <t>Ханш болон үнэлгээний тэгшитгэлийн орлого (4.2.1+4.2.2)</t>
  </si>
  <si>
    <t xml:space="preserve">  4.2.1</t>
  </si>
  <si>
    <t>Гадаад валютын ханшийн тэгшитгэлийн орлого</t>
  </si>
  <si>
    <t xml:space="preserve">  4.2.2</t>
  </si>
  <si>
    <t xml:space="preserve"> 4.3</t>
  </si>
  <si>
    <t>Санхүүгийн үйлчилгээний шимтгэл (4.3.1+…+4.3.6)</t>
  </si>
  <si>
    <t xml:space="preserve">  4.3.1</t>
  </si>
  <si>
    <t>Санхүүгийн түрээсийн орлого</t>
  </si>
  <si>
    <t xml:space="preserve">  4.3.2</t>
  </si>
  <si>
    <t>Итгэлцлийн үйлчилгээний орлого</t>
  </si>
  <si>
    <t xml:space="preserve">  4.3.3</t>
  </si>
  <si>
    <t>Мөнгөн гуйвуулгын орлого</t>
  </si>
  <si>
    <t xml:space="preserve">  4.3.4</t>
  </si>
  <si>
    <t>Картын үйлчилгээний орлого</t>
  </si>
  <si>
    <t xml:space="preserve">  4.3.5</t>
  </si>
  <si>
    <t>Санхүүгийн зөвлөгөө, мэдээлэл өгөх үйлчилгээний орлого</t>
  </si>
  <si>
    <t xml:space="preserve">  4.3.6</t>
  </si>
  <si>
    <t>Үйлчилгээний хураамж, шимтгэлийн орлого</t>
  </si>
  <si>
    <t xml:space="preserve">  4.3.7</t>
  </si>
  <si>
    <t>Бусад үйлчилгээ</t>
  </si>
  <si>
    <t>Хүүгийн бус зардал (5.1+5.2+5.3)</t>
  </si>
  <si>
    <t xml:space="preserve"> 5.1</t>
  </si>
  <si>
    <t>Арилжаа болон ханшийн тэгшитгэлийн зардал (5.1.1+…+5.1.4)</t>
  </si>
  <si>
    <t xml:space="preserve">  5.1.1</t>
  </si>
  <si>
    <t xml:space="preserve">Гадаад валютын арилжааны алдагдал </t>
  </si>
  <si>
    <t xml:space="preserve">  5.1.2</t>
  </si>
  <si>
    <t>Үнэт цаасны арилжааны алдагдал</t>
  </si>
  <si>
    <t xml:space="preserve">  5.1.3</t>
  </si>
  <si>
    <t>Гадаад валютын ханшийн тэгшитгэлийн зардал</t>
  </si>
  <si>
    <t xml:space="preserve">  5.1.4</t>
  </si>
  <si>
    <t>Үнэт цаасны үнэлгээний тэгшитгэлийн зардал</t>
  </si>
  <si>
    <t xml:space="preserve"> 5.2</t>
  </si>
  <si>
    <t>Боловсон хүчний холбогдолтой зардал (5.2.1+..+5.2.10)</t>
  </si>
  <si>
    <t xml:space="preserve">  5.2.1</t>
  </si>
  <si>
    <t>Үндсэн болон нэмэгдэл цалин</t>
  </si>
  <si>
    <t xml:space="preserve">  5.2.2</t>
  </si>
  <si>
    <t>Ажилтнуудад олгосон нэмэгдэл цалин, урамшуулал</t>
  </si>
  <si>
    <t xml:space="preserve">  5.2.3</t>
  </si>
  <si>
    <t>Ажилтнуудад олгосон нөхөн олговор хөнгөлөлт</t>
  </si>
  <si>
    <t xml:space="preserve">  5.2.4</t>
  </si>
  <si>
    <t>Ажилтнуудад олгосон тэтгэмж, нийгмийн халамж</t>
  </si>
  <si>
    <t xml:space="preserve">  5.2.5</t>
  </si>
  <si>
    <t>Гэрээгээр ажиллагсдын ажлын хөлс</t>
  </si>
  <si>
    <t xml:space="preserve">  5.2.6</t>
  </si>
  <si>
    <t>Нийгмийн даатгал, эрүүл мэндийн даатгалын зардал</t>
  </si>
  <si>
    <t xml:space="preserve">  5.2.7</t>
  </si>
  <si>
    <t>Албан томилолт</t>
  </si>
  <si>
    <t xml:space="preserve">  5.2.8</t>
  </si>
  <si>
    <t>Сургалтын зардал</t>
  </si>
  <si>
    <t xml:space="preserve">  5.2.9</t>
  </si>
  <si>
    <t xml:space="preserve"> 5.3</t>
  </si>
  <si>
    <t xml:space="preserve"> Бусад зардал  (5.3.1+…5.3.26)</t>
  </si>
  <si>
    <t xml:space="preserve">  5.3.1</t>
  </si>
  <si>
    <t>Үнэт цаас болон түүнтэй холбоотой авлагыг барагдуулахтай холбоотой гарсан зардал</t>
  </si>
  <si>
    <t xml:space="preserve">  5.3.2</t>
  </si>
  <si>
    <t>Зээл болон  түүнтэй холбоотой авлагыг барагдуулахтай холбогдон гарсан зардал</t>
  </si>
  <si>
    <t xml:space="preserve">  5.3.3</t>
  </si>
  <si>
    <t>Санхүүгийн түрээсийн үйл ажиллагаатай холбогдон гарсан зардал</t>
  </si>
  <si>
    <t xml:space="preserve">  5.3.4</t>
  </si>
  <si>
    <t>Факторингийн үйл ажиллагаатай холбогдон гарсан зардал</t>
  </si>
  <si>
    <t xml:space="preserve">  5.3.5</t>
  </si>
  <si>
    <t>Итгэлцлийн үйлчилгээ болон түүнтэй холбогдон гарсан зардал</t>
  </si>
  <si>
    <t xml:space="preserve">  5.3.6</t>
  </si>
  <si>
    <t>Аудитын төлбөр, мэргэжлийн үйлчилгээ</t>
  </si>
  <si>
    <t xml:space="preserve">  5.3.7</t>
  </si>
  <si>
    <t>Даатгал</t>
  </si>
  <si>
    <t xml:space="preserve">  5.3.8</t>
  </si>
  <si>
    <t>Түрээс</t>
  </si>
  <si>
    <t xml:space="preserve">  5.3.9</t>
  </si>
  <si>
    <t>Ашиглалтын зардал /цахилгаан, уур ус, дулаан, цэвэр, бохир ус/</t>
  </si>
  <si>
    <t xml:space="preserve">  5.3.10</t>
  </si>
  <si>
    <t>Үндсэн хөрөнгийн элэгдлийн зардал</t>
  </si>
  <si>
    <t xml:space="preserve">  5.3.11</t>
  </si>
  <si>
    <t>Харуул, хамгаалалтын зардал</t>
  </si>
  <si>
    <t xml:space="preserve">  5.3.12</t>
  </si>
  <si>
    <t>Харилцаа холбоо, интернет</t>
  </si>
  <si>
    <t xml:space="preserve">  5.3.13</t>
  </si>
  <si>
    <t>Шатахуун болон тээврийн зардал</t>
  </si>
  <si>
    <t xml:space="preserve">  5.3.14</t>
  </si>
  <si>
    <t>Сэлбэг хэрэгсэл, засвар үйлчилгээ</t>
  </si>
  <si>
    <t xml:space="preserve">  5.3.15</t>
  </si>
  <si>
    <t>Зохицуулалтын хураамжийн  зардал</t>
  </si>
  <si>
    <t xml:space="preserve">  5.3.16</t>
  </si>
  <si>
    <t>Хөдөлмөр хамгаалал, галын аюулаас хамгаалах зардал</t>
  </si>
  <si>
    <t xml:space="preserve">  5.3.17</t>
  </si>
  <si>
    <t>Захиалгат хэвлэлийн зардал</t>
  </si>
  <si>
    <t xml:space="preserve">  5.3.18</t>
  </si>
  <si>
    <t>Автоматжуулалттай холбоотой урсгал зардал</t>
  </si>
  <si>
    <t xml:space="preserve">  5.3.19</t>
  </si>
  <si>
    <t>Ногдол ашиг</t>
  </si>
  <si>
    <t xml:space="preserve">  5.3.20</t>
  </si>
  <si>
    <t>Зар сурталчилгаа, маркетингийн судалгаа</t>
  </si>
  <si>
    <t xml:space="preserve">  5.3.21</t>
  </si>
  <si>
    <t>Бичиг хэргийн зардал</t>
  </si>
  <si>
    <t xml:space="preserve">  5.3.22</t>
  </si>
  <si>
    <t>Ариун цэврийн зардал</t>
  </si>
  <si>
    <t xml:space="preserve">  5.3.23</t>
  </si>
  <si>
    <t>Үл хөдлөх хөрөнгийн татвар</t>
  </si>
  <si>
    <t xml:space="preserve">  5.3.24</t>
  </si>
  <si>
    <t>Харилцагчдын сургалт судалгааны зардал</t>
  </si>
  <si>
    <t xml:space="preserve">  5.3.25</t>
  </si>
  <si>
    <t>ЦЭВЭР ХҮҮГИЙН БУС ОРЛОГО/ЗАРДЛЫН ДҮН  (4-5)</t>
  </si>
  <si>
    <t>Болзошгүй эрсдэлийн сан байгуулахаас өмнөх үйл ажиллагааны ашиг/алдагдал (3+6)</t>
  </si>
  <si>
    <t>Болзошгүй эрсдэлийн зардал</t>
  </si>
  <si>
    <t xml:space="preserve"> 8.1</t>
  </si>
  <si>
    <t>Үнэт цаасны эрсдэлийн зардал</t>
  </si>
  <si>
    <t xml:space="preserve"> 8.2</t>
  </si>
  <si>
    <t>Зээлийн эрсдэлийн зардал</t>
  </si>
  <si>
    <t xml:space="preserve"> 8.3</t>
  </si>
  <si>
    <t>Санхүүгийн түрээсийн үйлчилгээний эрсдэлийн зардал</t>
  </si>
  <si>
    <t xml:space="preserve"> 8.4</t>
  </si>
  <si>
    <t>Факторингийн үйлчилгээний эрсдэлийн зардал</t>
  </si>
  <si>
    <t xml:space="preserve"> 8.5</t>
  </si>
  <si>
    <t>Найдваргүй авлагын нөөцийн  зардал</t>
  </si>
  <si>
    <t xml:space="preserve"> 8.6</t>
  </si>
  <si>
    <t>Өмчлөх бусад үл хөдлөх хөрөнгийн эрсдэлийн зардал</t>
  </si>
  <si>
    <t>ҮНДСЭН ҮЙЛ АЖИЛЛАГААНЫ АШИГ/АЛДАГДАЛ (7-8)</t>
  </si>
  <si>
    <t>Үндсэн бус үйл ажиллагааны орлого</t>
  </si>
  <si>
    <t>Алданги</t>
  </si>
  <si>
    <t>Үндсэн хөрөнгө борлуулсны орлого</t>
  </si>
  <si>
    <t>Ногдол ашгийн орлого</t>
  </si>
  <si>
    <t>Хандив</t>
  </si>
  <si>
    <t>Тэнцлийн гадуурх тооцооноос хийгдсэн төлөгдөлт</t>
  </si>
  <si>
    <t>Үндсэн бус үйл ажиллагааны зардал</t>
  </si>
  <si>
    <t>Зочин төлөөлөгчийн зардал</t>
  </si>
  <si>
    <t>Торгуулийн зардал</t>
  </si>
  <si>
    <t xml:space="preserve"> 11.3</t>
  </si>
  <si>
    <t>Хөрөнгө данснаас хассаны гарз</t>
  </si>
  <si>
    <t xml:space="preserve"> 11.4</t>
  </si>
  <si>
    <t>Баяр ёслол</t>
  </si>
  <si>
    <t xml:space="preserve"> 11.5</t>
  </si>
  <si>
    <t>Ердийн үйл ажиллагааны ашиг/алдагдал  / (9+10-11)</t>
  </si>
  <si>
    <t>Ердийн бус орлого</t>
  </si>
  <si>
    <t>Ердийн бус зардал</t>
  </si>
  <si>
    <t>Татвар төлөхийн өмнөх ашиг/алдагдал  (12+13-14)</t>
  </si>
  <si>
    <t>Орлогын татварын зардал</t>
  </si>
  <si>
    <t>ЦЭВЭР АШИГ (15-16)</t>
  </si>
  <si>
    <t>ИНВЕСКОР ББСБ ХК-ИЙН НЭГТГЭСЭН ӨМЧИЙН ӨӨРЧЛӨЛТИЙН ТАЙЛАН</t>
  </si>
  <si>
    <t>Хувьцаат капитал</t>
  </si>
  <si>
    <t>Нэмж төлөгдсөн капитал</t>
  </si>
  <si>
    <t>Дахин үнэлгээний нөөц</t>
  </si>
  <si>
    <t>Гадаад валютын хөрвүүлэлтийн нөөц</t>
  </si>
  <si>
    <t>Хуримтлагдсан ашиг</t>
  </si>
  <si>
    <t>Нийт дүн</t>
  </si>
  <si>
    <t>Бүртгэлийн бодлогын өөрчлөлт</t>
  </si>
  <si>
    <t>Залруулсан  үлдэгдэл</t>
  </si>
  <si>
    <t>Үндсэн хөрөнгийн дахин үнэлгээний өсөлт / бууралт</t>
  </si>
  <si>
    <t>Хөрөнгө оруулалтын дахин үнэлгээний өсөлт / бууралт</t>
  </si>
  <si>
    <t>Гадаад валютын хөрвүүлэлтийн зөрүү</t>
  </si>
  <si>
    <t>Орлогын тайланд хүлээн зөвшөөрөөгүй олз, гарз</t>
  </si>
  <si>
    <t>Тайлант үеийн цэвэр ашиг</t>
  </si>
  <si>
    <t>Хувьцаат капиталын өсөлт</t>
  </si>
  <si>
    <t>ИНВЕСКОР ББСБ ХК-ИЙН НЭГТГЭСЭН МӨНГӨН ГҮЙЛГЭЭНИЙ ТАЙЛАН</t>
  </si>
  <si>
    <t>Үйл ажиллагааны мөнгөн гүйлгээний дүн</t>
  </si>
  <si>
    <t>1.1</t>
  </si>
  <si>
    <t>Үндсэн үйл ажиллагааны мөнгөн орлого</t>
  </si>
  <si>
    <t xml:space="preserve"> 1.1.1</t>
  </si>
  <si>
    <t>Зээлийн хүүгийн орлого</t>
  </si>
  <si>
    <t xml:space="preserve"> 1.1.2</t>
  </si>
  <si>
    <t xml:space="preserve"> 1.1.3</t>
  </si>
  <si>
    <t>Факторингийн үйлчилгээний хүүгийн орлого</t>
  </si>
  <si>
    <t xml:space="preserve"> 1.1.4</t>
  </si>
  <si>
    <t xml:space="preserve"> 1.1.5</t>
  </si>
  <si>
    <t xml:space="preserve"> 1.1.6</t>
  </si>
  <si>
    <t xml:space="preserve"> 1.1.7</t>
  </si>
  <si>
    <t xml:space="preserve"> 1.1.8</t>
  </si>
  <si>
    <t xml:space="preserve"> 1.1.9</t>
  </si>
  <si>
    <t>Гадаад валютын ханшийн зөрүү</t>
  </si>
  <si>
    <t xml:space="preserve"> 1.1.10</t>
  </si>
  <si>
    <t>Үнэт цаасны үнэлгээний зөрүү</t>
  </si>
  <si>
    <t xml:space="preserve"> 1.1.11</t>
  </si>
  <si>
    <t xml:space="preserve"> 1.1.12</t>
  </si>
  <si>
    <t xml:space="preserve"> 1.1.13</t>
  </si>
  <si>
    <t xml:space="preserve"> 1.1.14</t>
  </si>
  <si>
    <t xml:space="preserve"> 1.1.15</t>
  </si>
  <si>
    <t xml:space="preserve"> 1.1.16</t>
  </si>
  <si>
    <t xml:space="preserve"> 1.1.17</t>
  </si>
  <si>
    <t xml:space="preserve"> 1.1.18</t>
  </si>
  <si>
    <t>Бусад үйлчилгээний орлого</t>
  </si>
  <si>
    <t>1.2</t>
  </si>
  <si>
    <t>Үндсэн үйл ажиллагааны мөнгөн зарлага</t>
  </si>
  <si>
    <t xml:space="preserve"> 1.2.1</t>
  </si>
  <si>
    <t>Банк, санхүүгийн байгууллагаас авсан зээлийн хүүгийн зардал</t>
  </si>
  <si>
    <t xml:space="preserve"> 1.2.2</t>
  </si>
  <si>
    <t xml:space="preserve"> 1.2.3</t>
  </si>
  <si>
    <t>Өрийн бичгийн хүүд төлсөн мөнгө</t>
  </si>
  <si>
    <t xml:space="preserve"> 1.2.4</t>
  </si>
  <si>
    <t xml:space="preserve"> 1.2.5</t>
  </si>
  <si>
    <t>Үндсэн ба нэмэгдэл цалин</t>
  </si>
  <si>
    <t xml:space="preserve"> 1.2.6</t>
  </si>
  <si>
    <t>Ажилтануудад олгосон нөхөн олговор, тэтгэмж</t>
  </si>
  <si>
    <t xml:space="preserve"> 1.2.7</t>
  </si>
  <si>
    <t xml:space="preserve"> 1.2.8</t>
  </si>
  <si>
    <t>Албан томилолт, сургалтын зардал</t>
  </si>
  <si>
    <t xml:space="preserve"> 1.2.9</t>
  </si>
  <si>
    <t>Ашиглалтын зардалд төлсөн мөнгө</t>
  </si>
  <si>
    <t xml:space="preserve"> 1.2.10</t>
  </si>
  <si>
    <t>Шатахуун, холбоо,  интернет, сэлбэг хэрэгсэлд төлсөн мөнгө</t>
  </si>
  <si>
    <t xml:space="preserve"> 1.2.11</t>
  </si>
  <si>
    <t>Бичиг хэргийн зардал, ариун цэврийн зардал</t>
  </si>
  <si>
    <t xml:space="preserve"> 1.2.12</t>
  </si>
  <si>
    <t>Татвар, даатгалын төлсөн мөнгө</t>
  </si>
  <si>
    <t xml:space="preserve"> 1.2.13</t>
  </si>
  <si>
    <t>Зар сурталчилгаанд төлсөн мөнгө</t>
  </si>
  <si>
    <t xml:space="preserve"> 1.2.14</t>
  </si>
  <si>
    <t>Үнэт цаас болон түүнтэй холбоотой авлагыг барагдуулахтай холбоотой гарсан мөнгө</t>
  </si>
  <si>
    <t xml:space="preserve"> 1.2.15</t>
  </si>
  <si>
    <t>Зээл болон  түүнтэй холбоотой авлагыг барагдуулахтай холбогдон гарсан мөнгө</t>
  </si>
  <si>
    <t xml:space="preserve"> 1.2.16</t>
  </si>
  <si>
    <t>Факторинг болон түүнтэй холбоотой авлагыг барагдуулахтай холбогдон гарсан мөнгө</t>
  </si>
  <si>
    <t xml:space="preserve"> 1.2.17</t>
  </si>
  <si>
    <t>Итгэлцлийн үйлчилгээ болон түүнтэй холбогдон гарсан мөнгө</t>
  </si>
  <si>
    <t xml:space="preserve"> 1.2.18</t>
  </si>
  <si>
    <t>Санхүүгийн түрээсийн үйл ажиллагаатай холбогдон гарах мөнгө</t>
  </si>
  <si>
    <t xml:space="preserve"> 1.2.19</t>
  </si>
  <si>
    <t>Аудитын төлбөр,  мэргэжлийн  зөвлөгөө үйлчилгээний мөнгө</t>
  </si>
  <si>
    <t xml:space="preserve"> 1.2.20</t>
  </si>
  <si>
    <t>Зохицуулалтын үйлчилгээний хураамжид төлсөн мөнгө</t>
  </si>
  <si>
    <t xml:space="preserve"> 1.2.21</t>
  </si>
  <si>
    <t>Ногдол ашгаар олгосон мөнгө</t>
  </si>
  <si>
    <t xml:space="preserve"> 1.2.22</t>
  </si>
  <si>
    <t>Бэлтгэн нийлүүлэгчид төлсөн бусад мөнгө</t>
  </si>
  <si>
    <t xml:space="preserve"> 1.2.23</t>
  </si>
  <si>
    <t>Бусад үйлчилгээнд төлсөн мөнгө</t>
  </si>
  <si>
    <t>Үндсэн бус үйл ажиллагааны мөнгөн гүйлгээ</t>
  </si>
  <si>
    <t>2.1</t>
  </si>
  <si>
    <t>Үндсэн бус үйл ажиллагааны мөнгөн орлого</t>
  </si>
  <si>
    <t xml:space="preserve"> 2.1.1</t>
  </si>
  <si>
    <t>Үндсэн  ба хөрөнгө борлуулсны орлого</t>
  </si>
  <si>
    <t xml:space="preserve"> 2.1.2</t>
  </si>
  <si>
    <t xml:space="preserve"> 2.1.3</t>
  </si>
  <si>
    <t xml:space="preserve"> 2.1.4</t>
  </si>
  <si>
    <t>2.2</t>
  </si>
  <si>
    <t>Үндсэн бус үйл ажиллагааны мөнгөн зарлага</t>
  </si>
  <si>
    <t xml:space="preserve"> 2.2.1</t>
  </si>
  <si>
    <t>Баяр ёслол, зочин төлөөлөгчийн зардал</t>
  </si>
  <si>
    <t xml:space="preserve"> 2.2.2</t>
  </si>
  <si>
    <t xml:space="preserve"> 2.2.3</t>
  </si>
  <si>
    <t>Бүх цэвэр мөнгөн гүйлгээ</t>
  </si>
  <si>
    <t>МӨНГӨН ХӨРӨНГИЙН ЭХНИЙ ҮЛДЭГДЭЛ</t>
  </si>
  <si>
    <t>МӨНГӨН ХӨРӨНГИЙН ЭЦСИЙН ҮЛДЭГДЭЛ</t>
  </si>
  <si>
    <t>2020 оны 12-р сарын 31-ны үлдэгдэл</t>
  </si>
  <si>
    <t>2019 оны 12-р сарын 31-ны үлдэгдэл</t>
  </si>
  <si>
    <t>2018 оны 12-р сарын 31-ны үлдэгдэл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</si>
</sst>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₮&quot;;\-#,##0&quot;₮&quot;"/>
    <numFmt numFmtId="165" formatCode="#,##0&quot;₮&quot;;[Red]\-#,##0&quot;₮&quot;"/>
    <numFmt numFmtId="166" formatCode="#,##0.00&quot;₮&quot;;\-#,##0.00&quot;₮&quot;"/>
    <numFmt numFmtId="167" formatCode="#,##0.00&quot;₮&quot;;[Red]\-#,##0.00&quot;₮&quot;"/>
    <numFmt numFmtId="168" formatCode="_-* #,##0&quot;₮&quot;_-;\-* #,##0&quot;₮&quot;_-;_-* &quot;-&quot;&quot;₮&quot;_-;_-@_-"/>
    <numFmt numFmtId="169" formatCode="_-* #,##0_-;\-* #,##0_-;_-* &quot;-&quot;_-;_-@_-"/>
    <numFmt numFmtId="170" formatCode="_-* #,##0.00&quot;₮&quot;_-;\-* #,##0.00&quot;₮&quot;_-;_-* &quot;-&quot;??&quot;₮&quot;_-;_-@_-"/>
    <numFmt numFmtId="171" formatCode="_-* #,##0.00_-;\-* #,##0.00_-;_-* &quot;-&quot;??_-;_-@_-"/>
    <numFmt numFmtId="172" formatCode="0.0"/>
    <numFmt numFmtId="173" formatCode="#,##0.0"/>
    <numFmt numFmtId="174" formatCode="_-* #,##0.00_₮_-;\-* #,##0.00_₮_-;_-* &quot;-&quot;??_₮_-;_-@_-"/>
    <numFmt numFmtId="175" formatCode="#,##0.00000000"/>
    <numFmt numFmtId="176" formatCode="_(* #,##0.0_);_(* \(#,##0.0\);_(* &quot;-&quot;??_);_(@_)"/>
    <numFmt numFmtId="177" formatCode="_-* #,##0.0_₮_-;\-* #,##0.0_₮_-;_-* &quot;-&quot;?_₮_-;_-@_-"/>
    <numFmt numFmtId="178" formatCode="[$-450]yyyy\ &quot;оны&quot;\ mmmm\ d"/>
    <numFmt numFmtId="179" formatCode="_-[$₮-450]\ * #,##0.00_-;\-[$₮-450]\ * #,##0.00_-;_-[$₮-450]\ * &quot;-&quot;??_-;_-@_-"/>
    <numFmt numFmtId="180" formatCode="#,##0.0000"/>
    <numFmt numFmtId="181" formatCode="#,##0.000000000"/>
    <numFmt numFmtId="182" formatCode="#,##0.00000"/>
    <numFmt numFmtId="183" formatCode="#,##0.000000"/>
    <numFmt numFmtId="184" formatCode="_-* #,##0.0_₮_-;\-* #,##0.0_₮_-;_-* &quot;-&quot;??_₮_-;_-@_-"/>
    <numFmt numFmtId="185" formatCode="_(&quot;$&quot;* #,##0.0_);_(&quot;$&quot;* \(#,##0.0\);_(&quot;$&quot;* &quot;-&quot;??_);_(@_)"/>
    <numFmt numFmtId="186" formatCode="_-* #,##0.000000_₮_-;\-* #,##0.000000_₮_-;_-* &quot;-&quot;??????_₮_-;_-@_-"/>
    <numFmt numFmtId="187" formatCode="_(&quot;$&quot;* #,##0_);_(&quot;$&quot;* \(#,##0\);_(&quot;$&quot;* &quot;-&quot;??_);_(@_)"/>
    <numFmt numFmtId="188" formatCode="_-* #,##0.00_ _-;\-* #,##0.00_ _-;_-* &quot;-&quot;??_ _-;_-@_-"/>
    <numFmt numFmtId="189" formatCode="_-* #,##0_ _-;\-* #,##0_ _-;_-* &quot;-&quot;??_ _-;_-@_-"/>
    <numFmt numFmtId="190" formatCode="_(* #,##0.0_);_(* \(#,##0.0\);_(* &quot;-&quot;?_);_(@_)"/>
    <numFmt numFmtId="191" formatCode="_(&quot;$&quot;* #,##0.000_);_(&quot;$&quot;* \(#,##0.000\);_(&quot;$&quot;* &quot;-&quot;??_);_(@_)"/>
    <numFmt numFmtId="192" formatCode="#,##0.00000000000"/>
    <numFmt numFmtId="193" formatCode="_(* #,##0_);_(* \(#,##0\);_(* &quot;-&quot;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 Unicode MS"/>
      <family val="2"/>
    </font>
    <font>
      <b/>
      <sz val="10"/>
      <name val="Arial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Trebuchet MS"/>
      <family val="2"/>
    </font>
    <font>
      <sz val="10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rebuchet MS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57" applyFont="1">
      <alignment/>
      <protection/>
    </xf>
    <xf numFmtId="0" fontId="4" fillId="0" borderId="0" xfId="0" applyFont="1" applyAlignment="1">
      <alignment vertical="top" wrapText="1"/>
    </xf>
    <xf numFmtId="0" fontId="4" fillId="0" borderId="0" xfId="57" applyFont="1" applyAlignment="1">
      <alignment vertical="top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0" xfId="57" applyFont="1" applyAlignment="1">
      <alignment horizontal="center" vertical="center" wrapText="1"/>
      <protection/>
    </xf>
    <xf numFmtId="172" fontId="4" fillId="0" borderId="10" xfId="0" applyNumberFormat="1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left" vertical="center" wrapText="1"/>
    </xf>
    <xf numFmtId="173" fontId="4" fillId="0" borderId="10" xfId="0" applyNumberFormat="1" applyFont="1" applyBorder="1" applyAlignment="1">
      <alignment horizontal="right" vertical="center" wrapText="1"/>
    </xf>
    <xf numFmtId="173" fontId="4" fillId="0" borderId="0" xfId="57" applyNumberFormat="1" applyFont="1" applyAlignment="1">
      <alignment horizontal="right" vertical="center" wrapText="1"/>
      <protection/>
    </xf>
    <xf numFmtId="44" fontId="0" fillId="0" borderId="0" xfId="42" applyFont="1" applyFill="1" applyAlignment="1">
      <alignment/>
    </xf>
    <xf numFmtId="173" fontId="0" fillId="0" borderId="0" xfId="0" applyNumberFormat="1" applyAlignment="1">
      <alignment/>
    </xf>
    <xf numFmtId="173" fontId="42" fillId="0" borderId="0" xfId="0" applyNumberFormat="1" applyFont="1" applyAlignment="1">
      <alignment/>
    </xf>
    <xf numFmtId="44" fontId="0" fillId="0" borderId="0" xfId="42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0" fillId="0" borderId="0" xfId="57" applyBorder="1">
      <alignment/>
      <protection/>
    </xf>
    <xf numFmtId="0" fontId="4" fillId="0" borderId="0" xfId="57" applyFont="1" applyBorder="1" applyAlignment="1">
      <alignment vertical="top" wrapText="1"/>
      <protection/>
    </xf>
    <xf numFmtId="0" fontId="2" fillId="0" borderId="0" xfId="57" applyFont="1" applyBorder="1" applyAlignment="1">
      <alignment horizontal="center" vertical="center" wrapText="1"/>
      <protection/>
    </xf>
    <xf numFmtId="173" fontId="4" fillId="0" borderId="0" xfId="57" applyNumberFormat="1" applyFont="1" applyBorder="1" applyAlignment="1">
      <alignment horizontal="right" vertical="center" wrapText="1"/>
      <protection/>
    </xf>
    <xf numFmtId="0" fontId="4" fillId="0" borderId="0" xfId="57" applyFont="1" applyBorder="1" applyAlignment="1">
      <alignment vertical="top"/>
      <protection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0" fontId="0" fillId="0" borderId="0" xfId="0" applyFont="1" applyAlignment="1">
      <alignment/>
    </xf>
    <xf numFmtId="44" fontId="0" fillId="0" borderId="0" xfId="42" applyFont="1" applyAlignment="1">
      <alignment/>
    </xf>
    <xf numFmtId="175" fontId="0" fillId="0" borderId="0" xfId="0" applyNumberFormat="1" applyAlignment="1">
      <alignment/>
    </xf>
    <xf numFmtId="173" fontId="4" fillId="0" borderId="0" xfId="0" applyNumberFormat="1" applyFont="1" applyBorder="1" applyAlignment="1">
      <alignment horizontal="right" vertical="center" wrapText="1"/>
    </xf>
    <xf numFmtId="172" fontId="4" fillId="0" borderId="0" xfId="0" applyNumberFormat="1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 horizontal="left" vertical="center" wrapText="1"/>
    </xf>
    <xf numFmtId="173" fontId="4" fillId="0" borderId="10" xfId="0" applyNumberFormat="1" applyFont="1" applyFill="1" applyBorder="1" applyAlignment="1">
      <alignment horizontal="right" vertical="center" wrapText="1"/>
    </xf>
    <xf numFmtId="43" fontId="0" fillId="0" borderId="0" xfId="0" applyNumberFormat="1" applyFont="1" applyAlignment="1">
      <alignment/>
    </xf>
    <xf numFmtId="172" fontId="2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57" applyFont="1">
      <alignment/>
      <protection/>
    </xf>
    <xf numFmtId="0" fontId="4" fillId="0" borderId="0" xfId="57" applyFont="1">
      <alignment/>
      <protection/>
    </xf>
    <xf numFmtId="44" fontId="4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174" fontId="4" fillId="0" borderId="0" xfId="0" applyNumberFormat="1" applyFont="1" applyFill="1" applyAlignment="1">
      <alignment/>
    </xf>
    <xf numFmtId="44" fontId="4" fillId="0" borderId="0" xfId="42" applyFont="1" applyFill="1" applyAlignment="1">
      <alignment/>
    </xf>
    <xf numFmtId="177" fontId="4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/>
    </xf>
    <xf numFmtId="173" fontId="4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73" fontId="4" fillId="0" borderId="0" xfId="0" applyNumberFormat="1" applyFont="1" applyBorder="1" applyAlignment="1">
      <alignment/>
    </xf>
    <xf numFmtId="173" fontId="4" fillId="0" borderId="12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73" fontId="4" fillId="0" borderId="0" xfId="0" applyNumberFormat="1" applyFont="1" applyFill="1" applyBorder="1" applyAlignment="1">
      <alignment horizontal="right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left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172" fontId="2" fillId="0" borderId="13" xfId="0" applyNumberFormat="1" applyFont="1" applyBorder="1" applyAlignment="1">
      <alignment horizontal="left" vertical="center" wrapText="1"/>
    </xf>
    <xf numFmtId="173" fontId="4" fillId="0" borderId="13" xfId="0" applyNumberFormat="1" applyFont="1" applyBorder="1" applyAlignment="1">
      <alignment horizontal="righ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zoomScale="85" zoomScaleNormal="85" zoomScalePageLayoutView="0" workbookViewId="0" topLeftCell="A1">
      <selection activeCell="C150" sqref="C150"/>
    </sheetView>
  </sheetViews>
  <sheetFormatPr defaultColWidth="9.140625" defaultRowHeight="12.75"/>
  <cols>
    <col min="1" max="1" width="10.7109375" style="40" customWidth="1"/>
    <col min="2" max="2" width="9.140625" style="37" customWidth="1"/>
    <col min="3" max="3" width="33.140625" style="37" customWidth="1"/>
    <col min="4" max="4" width="17.00390625" style="37" bestFit="1" customWidth="1"/>
    <col min="5" max="5" width="20.28125" style="37" customWidth="1"/>
    <col min="6" max="6" width="14.00390625" style="38" bestFit="1" customWidth="1"/>
    <col min="7" max="7" width="16.00390625" style="38" bestFit="1" customWidth="1"/>
    <col min="8" max="8" width="15.00390625" style="38" bestFit="1" customWidth="1"/>
    <col min="9" max="9" width="14.28125" style="38" customWidth="1"/>
    <col min="10" max="10" width="9.140625" style="38" customWidth="1"/>
    <col min="11" max="16384" width="9.140625" style="37" customWidth="1"/>
  </cols>
  <sheetData>
    <row r="1" ht="15">
      <c r="A1" s="1" t="s">
        <v>0</v>
      </c>
    </row>
    <row r="2" spans="1:5" ht="15">
      <c r="A2" s="1" t="s">
        <v>1</v>
      </c>
      <c r="B2" s="39"/>
      <c r="C2" s="39"/>
      <c r="D2" s="40"/>
      <c r="E2" s="40"/>
    </row>
    <row r="3" ht="15">
      <c r="B3" s="1" t="s">
        <v>2</v>
      </c>
    </row>
    <row r="4" spans="1:5" ht="15">
      <c r="A4" s="4"/>
      <c r="E4" s="3" t="s">
        <v>3</v>
      </c>
    </row>
    <row r="5" spans="1:5" ht="15">
      <c r="A5" s="6"/>
      <c r="B5" s="5" t="s">
        <v>4</v>
      </c>
      <c r="C5" s="5" t="s">
        <v>5</v>
      </c>
      <c r="D5" s="5" t="s">
        <v>6</v>
      </c>
      <c r="E5" s="5" t="s">
        <v>7</v>
      </c>
    </row>
    <row r="6" spans="1:5" ht="15">
      <c r="A6" s="10"/>
      <c r="B6" s="35" t="s">
        <v>8</v>
      </c>
      <c r="C6" s="8" t="s">
        <v>9</v>
      </c>
      <c r="D6" s="9">
        <v>0</v>
      </c>
      <c r="E6" s="9">
        <v>0</v>
      </c>
    </row>
    <row r="7" spans="1:5" ht="15">
      <c r="A7" s="10"/>
      <c r="B7" s="35" t="s">
        <v>8</v>
      </c>
      <c r="C7" s="8" t="s">
        <v>10</v>
      </c>
      <c r="D7" s="9">
        <v>0</v>
      </c>
      <c r="E7" s="9"/>
    </row>
    <row r="8" spans="1:5" ht="15">
      <c r="A8" s="10"/>
      <c r="B8" s="35" t="s">
        <v>11</v>
      </c>
      <c r="C8" s="8" t="s">
        <v>12</v>
      </c>
      <c r="D8" s="9">
        <v>5146144.6</v>
      </c>
      <c r="E8" s="9">
        <v>26588673.2</v>
      </c>
    </row>
    <row r="9" spans="1:5" ht="15">
      <c r="A9" s="10"/>
      <c r="B9" s="35" t="s">
        <v>13</v>
      </c>
      <c r="C9" s="7" t="s">
        <v>14</v>
      </c>
      <c r="D9" s="9"/>
      <c r="E9" s="32">
        <v>32836</v>
      </c>
    </row>
    <row r="10" spans="1:5" ht="30">
      <c r="A10" s="10"/>
      <c r="B10" s="35" t="s">
        <v>15</v>
      </c>
      <c r="C10" s="7" t="s">
        <v>16</v>
      </c>
      <c r="D10" s="9">
        <v>2740647</v>
      </c>
      <c r="E10" s="32">
        <v>4534899</v>
      </c>
    </row>
    <row r="11" spans="1:5" ht="30">
      <c r="A11" s="10"/>
      <c r="B11" s="35" t="s">
        <v>17</v>
      </c>
      <c r="C11" s="7" t="s">
        <v>18</v>
      </c>
      <c r="D11" s="9">
        <v>2405497.6</v>
      </c>
      <c r="E11" s="32">
        <v>22020938.2</v>
      </c>
    </row>
    <row r="12" spans="1:5" ht="30">
      <c r="A12" s="10"/>
      <c r="B12" s="35" t="s">
        <v>19</v>
      </c>
      <c r="C12" s="8" t="s">
        <v>20</v>
      </c>
      <c r="D12" s="9">
        <v>3599750</v>
      </c>
      <c r="E12" s="32">
        <v>591122</v>
      </c>
    </row>
    <row r="13" spans="1:5" ht="15">
      <c r="A13" s="10"/>
      <c r="B13" s="35" t="s">
        <v>21</v>
      </c>
      <c r="C13" s="7" t="s">
        <v>22</v>
      </c>
      <c r="D13" s="9">
        <v>0</v>
      </c>
      <c r="E13" s="32">
        <v>591122</v>
      </c>
    </row>
    <row r="14" spans="1:5" ht="15">
      <c r="A14" s="10"/>
      <c r="B14" s="35" t="s">
        <v>23</v>
      </c>
      <c r="C14" s="7" t="s">
        <v>24</v>
      </c>
      <c r="D14" s="9">
        <v>0</v>
      </c>
      <c r="E14" s="32">
        <v>0</v>
      </c>
    </row>
    <row r="15" spans="1:5" ht="30">
      <c r="A15" s="10"/>
      <c r="B15" s="35" t="s">
        <v>25</v>
      </c>
      <c r="C15" s="7" t="s">
        <v>26</v>
      </c>
      <c r="D15" s="9">
        <v>0</v>
      </c>
      <c r="E15" s="32">
        <v>0</v>
      </c>
    </row>
    <row r="16" spans="1:5" ht="30">
      <c r="A16" s="10"/>
      <c r="B16" s="35" t="s">
        <v>27</v>
      </c>
      <c r="C16" s="7" t="s">
        <v>28</v>
      </c>
      <c r="D16" s="9">
        <v>0</v>
      </c>
      <c r="E16" s="32">
        <v>0</v>
      </c>
    </row>
    <row r="17" spans="1:5" ht="15">
      <c r="A17" s="10"/>
      <c r="B17" s="35" t="s">
        <v>29</v>
      </c>
      <c r="C17" s="7" t="s">
        <v>30</v>
      </c>
      <c r="D17" s="9">
        <v>3599750</v>
      </c>
      <c r="E17" s="32">
        <v>0</v>
      </c>
    </row>
    <row r="18" spans="1:5" ht="15">
      <c r="A18" s="10"/>
      <c r="B18" s="35" t="s">
        <v>31</v>
      </c>
      <c r="C18" s="8" t="s">
        <v>32</v>
      </c>
      <c r="D18" s="9">
        <v>60645315.99999999</v>
      </c>
      <c r="E18" s="32">
        <v>92548329</v>
      </c>
    </row>
    <row r="19" spans="1:5" ht="15">
      <c r="A19" s="10"/>
      <c r="B19" s="35" t="s">
        <v>33</v>
      </c>
      <c r="C19" s="8" t="s">
        <v>34</v>
      </c>
      <c r="D19" s="9">
        <v>61950465.99999999</v>
      </c>
      <c r="E19" s="32">
        <v>95290684</v>
      </c>
    </row>
    <row r="20" spans="1:5" ht="15">
      <c r="A20" s="10"/>
      <c r="B20" s="35" t="s">
        <v>35</v>
      </c>
      <c r="C20" s="7" t="s">
        <v>36</v>
      </c>
      <c r="D20" s="9">
        <v>59440844.199999996</v>
      </c>
      <c r="E20" s="9">
        <v>91290392</v>
      </c>
    </row>
    <row r="21" spans="1:8" ht="15">
      <c r="A21" s="10"/>
      <c r="B21" s="35" t="s">
        <v>37</v>
      </c>
      <c r="C21" s="7" t="s">
        <v>38</v>
      </c>
      <c r="D21" s="9">
        <v>1118065.8</v>
      </c>
      <c r="E21" s="9">
        <v>680830</v>
      </c>
      <c r="F21" s="41"/>
      <c r="H21" s="42"/>
    </row>
    <row r="22" spans="1:5" ht="15">
      <c r="A22" s="10"/>
      <c r="B22" s="35" t="s">
        <v>39</v>
      </c>
      <c r="C22" s="8" t="s">
        <v>40</v>
      </c>
      <c r="D22" s="9">
        <v>1391556</v>
      </c>
      <c r="E22" s="32">
        <v>3319462</v>
      </c>
    </row>
    <row r="23" spans="1:7" ht="15">
      <c r="A23" s="10"/>
      <c r="B23" s="35" t="s">
        <v>41</v>
      </c>
      <c r="C23" s="7" t="s">
        <v>42</v>
      </c>
      <c r="D23" s="9">
        <v>569287.7</v>
      </c>
      <c r="E23" s="32">
        <v>562156</v>
      </c>
      <c r="F23" s="42"/>
      <c r="G23" s="42"/>
    </row>
    <row r="24" spans="1:7" ht="15">
      <c r="A24" s="10"/>
      <c r="B24" s="35" t="s">
        <v>43</v>
      </c>
      <c r="C24" s="7" t="s">
        <v>44</v>
      </c>
      <c r="D24" s="9">
        <v>202008.8</v>
      </c>
      <c r="E24" s="32">
        <v>1019852</v>
      </c>
      <c r="F24" s="42"/>
      <c r="G24" s="42"/>
    </row>
    <row r="25" spans="1:7" ht="15">
      <c r="A25" s="10"/>
      <c r="B25" s="35" t="s">
        <v>45</v>
      </c>
      <c r="C25" s="7" t="s">
        <v>46</v>
      </c>
      <c r="D25" s="9">
        <v>620259.5</v>
      </c>
      <c r="E25" s="32">
        <v>1737453</v>
      </c>
      <c r="F25" s="42"/>
      <c r="G25" s="42"/>
    </row>
    <row r="26" spans="1:7" ht="15">
      <c r="A26" s="10"/>
      <c r="B26" s="35" t="s">
        <v>47</v>
      </c>
      <c r="C26" s="7" t="s">
        <v>48</v>
      </c>
      <c r="D26" s="9">
        <v>1305150</v>
      </c>
      <c r="E26" s="9">
        <v>2742355</v>
      </c>
      <c r="F26" s="42"/>
      <c r="G26" s="42"/>
    </row>
    <row r="27" spans="1:7" ht="30">
      <c r="A27" s="10"/>
      <c r="B27" s="35" t="s">
        <v>49</v>
      </c>
      <c r="C27" s="8" t="s">
        <v>50</v>
      </c>
      <c r="D27" s="9">
        <v>0</v>
      </c>
      <c r="E27" s="9">
        <v>0</v>
      </c>
      <c r="G27" s="42"/>
    </row>
    <row r="28" spans="1:5" ht="30">
      <c r="A28" s="10"/>
      <c r="B28" s="35" t="s">
        <v>51</v>
      </c>
      <c r="C28" s="8" t="s">
        <v>52</v>
      </c>
      <c r="D28" s="9">
        <v>0</v>
      </c>
      <c r="E28" s="9">
        <v>0</v>
      </c>
    </row>
    <row r="29" spans="1:5" ht="30">
      <c r="A29" s="10"/>
      <c r="B29" s="35" t="s">
        <v>53</v>
      </c>
      <c r="C29" s="7" t="s">
        <v>54</v>
      </c>
      <c r="D29" s="9">
        <v>0</v>
      </c>
      <c r="E29" s="9">
        <v>0</v>
      </c>
    </row>
    <row r="30" spans="1:5" ht="30">
      <c r="A30" s="10"/>
      <c r="B30" s="35" t="s">
        <v>55</v>
      </c>
      <c r="C30" s="7" t="s">
        <v>56</v>
      </c>
      <c r="D30" s="9">
        <v>0</v>
      </c>
      <c r="E30" s="9">
        <v>0</v>
      </c>
    </row>
    <row r="31" spans="1:5" ht="30">
      <c r="A31" s="10"/>
      <c r="B31" s="35" t="s">
        <v>57</v>
      </c>
      <c r="C31" s="8" t="s">
        <v>58</v>
      </c>
      <c r="D31" s="9">
        <v>0</v>
      </c>
      <c r="E31" s="9">
        <v>0</v>
      </c>
    </row>
    <row r="32" spans="1:5" ht="30">
      <c r="A32" s="10"/>
      <c r="B32" s="35" t="s">
        <v>59</v>
      </c>
      <c r="C32" s="7" t="s">
        <v>60</v>
      </c>
      <c r="D32" s="9">
        <v>0</v>
      </c>
      <c r="E32" s="9">
        <v>0</v>
      </c>
    </row>
    <row r="33" spans="1:5" ht="30">
      <c r="A33" s="10"/>
      <c r="B33" s="35" t="s">
        <v>61</v>
      </c>
      <c r="C33" s="7" t="s">
        <v>62</v>
      </c>
      <c r="D33" s="9">
        <v>0</v>
      </c>
      <c r="E33" s="9">
        <v>0</v>
      </c>
    </row>
    <row r="34" spans="1:5" ht="30">
      <c r="A34" s="10"/>
      <c r="B34" s="35" t="s">
        <v>63</v>
      </c>
      <c r="C34" s="7" t="s">
        <v>64</v>
      </c>
      <c r="D34" s="9">
        <v>0</v>
      </c>
      <c r="E34" s="9">
        <v>0</v>
      </c>
    </row>
    <row r="35" spans="1:5" ht="30">
      <c r="A35" s="10"/>
      <c r="B35" s="35" t="s">
        <v>65</v>
      </c>
      <c r="C35" s="8" t="s">
        <v>66</v>
      </c>
      <c r="D35" s="9">
        <v>0</v>
      </c>
      <c r="E35" s="9">
        <v>0</v>
      </c>
    </row>
    <row r="36" spans="1:5" ht="30">
      <c r="A36" s="10"/>
      <c r="B36" s="35" t="s">
        <v>67</v>
      </c>
      <c r="C36" s="7" t="s">
        <v>54</v>
      </c>
      <c r="D36" s="9">
        <v>0</v>
      </c>
      <c r="E36" s="9">
        <v>0</v>
      </c>
    </row>
    <row r="37" spans="1:5" ht="30">
      <c r="A37" s="10"/>
      <c r="B37" s="35" t="s">
        <v>68</v>
      </c>
      <c r="C37" s="7" t="s">
        <v>56</v>
      </c>
      <c r="D37" s="9">
        <v>0</v>
      </c>
      <c r="E37" s="9">
        <v>0</v>
      </c>
    </row>
    <row r="38" spans="1:5" ht="30">
      <c r="A38" s="10"/>
      <c r="B38" s="35" t="s">
        <v>69</v>
      </c>
      <c r="C38" s="8" t="s">
        <v>58</v>
      </c>
      <c r="D38" s="9">
        <v>0</v>
      </c>
      <c r="E38" s="9">
        <v>0</v>
      </c>
    </row>
    <row r="39" spans="1:5" ht="30">
      <c r="A39" s="10"/>
      <c r="B39" s="35" t="s">
        <v>70</v>
      </c>
      <c r="C39" s="7" t="s">
        <v>60</v>
      </c>
      <c r="D39" s="9">
        <v>0</v>
      </c>
      <c r="E39" s="9">
        <v>0</v>
      </c>
    </row>
    <row r="40" spans="1:5" ht="30">
      <c r="A40" s="10"/>
      <c r="B40" s="35" t="s">
        <v>71</v>
      </c>
      <c r="C40" s="7" t="s">
        <v>62</v>
      </c>
      <c r="D40" s="9">
        <v>0</v>
      </c>
      <c r="E40" s="9">
        <v>0</v>
      </c>
    </row>
    <row r="41" spans="1:5" ht="30">
      <c r="A41" s="10"/>
      <c r="B41" s="35" t="s">
        <v>72</v>
      </c>
      <c r="C41" s="7" t="s">
        <v>73</v>
      </c>
      <c r="D41" s="9">
        <v>0</v>
      </c>
      <c r="E41" s="9">
        <v>0</v>
      </c>
    </row>
    <row r="42" spans="1:5" ht="30">
      <c r="A42" s="10"/>
      <c r="B42" s="35" t="s">
        <v>74</v>
      </c>
      <c r="C42" s="7" t="s">
        <v>75</v>
      </c>
      <c r="D42" s="9">
        <v>0</v>
      </c>
      <c r="E42" s="9">
        <v>0</v>
      </c>
    </row>
    <row r="43" spans="1:5" ht="30">
      <c r="A43" s="10"/>
      <c r="B43" s="35" t="s">
        <v>76</v>
      </c>
      <c r="C43" s="8" t="s">
        <v>77</v>
      </c>
      <c r="D43" s="9">
        <v>0</v>
      </c>
      <c r="E43" s="9">
        <v>0</v>
      </c>
    </row>
    <row r="44" spans="1:5" ht="30">
      <c r="A44" s="10"/>
      <c r="B44" s="35" t="s">
        <v>78</v>
      </c>
      <c r="C44" s="8" t="s">
        <v>79</v>
      </c>
      <c r="D44" s="9">
        <v>0</v>
      </c>
      <c r="E44" s="9">
        <v>0</v>
      </c>
    </row>
    <row r="45" spans="1:5" ht="30">
      <c r="A45" s="10"/>
      <c r="B45" s="35" t="s">
        <v>80</v>
      </c>
      <c r="C45" s="7" t="s">
        <v>81</v>
      </c>
      <c r="D45" s="9">
        <v>0</v>
      </c>
      <c r="E45" s="9">
        <v>0</v>
      </c>
    </row>
    <row r="46" spans="1:5" ht="30">
      <c r="A46" s="10"/>
      <c r="B46" s="35" t="s">
        <v>82</v>
      </c>
      <c r="C46" s="7" t="s">
        <v>83</v>
      </c>
      <c r="D46" s="9">
        <v>0</v>
      </c>
      <c r="E46" s="9">
        <v>0</v>
      </c>
    </row>
    <row r="47" spans="1:5" ht="30">
      <c r="A47" s="10"/>
      <c r="B47" s="35" t="s">
        <v>84</v>
      </c>
      <c r="C47" s="8" t="s">
        <v>85</v>
      </c>
      <c r="D47" s="9">
        <v>0</v>
      </c>
      <c r="E47" s="9">
        <v>0</v>
      </c>
    </row>
    <row r="48" spans="1:5" ht="30">
      <c r="A48" s="10"/>
      <c r="B48" s="35" t="s">
        <v>86</v>
      </c>
      <c r="C48" s="7" t="s">
        <v>87</v>
      </c>
      <c r="D48" s="9">
        <v>0</v>
      </c>
      <c r="E48" s="9">
        <v>0</v>
      </c>
    </row>
    <row r="49" spans="1:5" ht="30">
      <c r="A49" s="10"/>
      <c r="B49" s="35" t="s">
        <v>88</v>
      </c>
      <c r="C49" s="7" t="s">
        <v>89</v>
      </c>
      <c r="D49" s="9">
        <v>0</v>
      </c>
      <c r="E49" s="9">
        <v>0</v>
      </c>
    </row>
    <row r="50" spans="1:5" ht="15">
      <c r="A50" s="10"/>
      <c r="B50" s="35" t="s">
        <v>90</v>
      </c>
      <c r="C50" s="7" t="s">
        <v>91</v>
      </c>
      <c r="D50" s="9">
        <v>0</v>
      </c>
      <c r="E50" s="9">
        <v>0</v>
      </c>
    </row>
    <row r="51" spans="1:5" ht="30">
      <c r="A51" s="10"/>
      <c r="B51" s="35" t="s">
        <v>92</v>
      </c>
      <c r="C51" s="8" t="s">
        <v>93</v>
      </c>
      <c r="D51" s="9">
        <v>0</v>
      </c>
      <c r="E51" s="9">
        <v>0</v>
      </c>
    </row>
    <row r="52" spans="1:5" ht="30">
      <c r="A52" s="10"/>
      <c r="B52" s="35" t="s">
        <v>94</v>
      </c>
      <c r="C52" s="7" t="s">
        <v>81</v>
      </c>
      <c r="D52" s="9">
        <v>0</v>
      </c>
      <c r="E52" s="9">
        <v>0</v>
      </c>
    </row>
    <row r="53" spans="1:5" ht="30">
      <c r="A53" s="10"/>
      <c r="B53" s="35" t="s">
        <v>95</v>
      </c>
      <c r="C53" s="7" t="s">
        <v>83</v>
      </c>
      <c r="D53" s="9">
        <v>0</v>
      </c>
      <c r="E53" s="9">
        <v>0</v>
      </c>
    </row>
    <row r="54" spans="1:5" ht="30">
      <c r="A54" s="10"/>
      <c r="B54" s="34" t="s">
        <v>96</v>
      </c>
      <c r="C54" s="8" t="s">
        <v>85</v>
      </c>
      <c r="D54" s="9">
        <v>0</v>
      </c>
      <c r="E54" s="9">
        <v>0</v>
      </c>
    </row>
    <row r="55" spans="1:5" ht="30">
      <c r="A55" s="10"/>
      <c r="B55" s="35" t="s">
        <v>97</v>
      </c>
      <c r="C55" s="7" t="s">
        <v>87</v>
      </c>
      <c r="D55" s="9">
        <v>0</v>
      </c>
      <c r="E55" s="9">
        <v>0</v>
      </c>
    </row>
    <row r="56" spans="1:5" ht="30">
      <c r="A56" s="10"/>
      <c r="B56" s="35" t="s">
        <v>98</v>
      </c>
      <c r="C56" s="7" t="s">
        <v>89</v>
      </c>
      <c r="D56" s="9">
        <v>0</v>
      </c>
      <c r="E56" s="9">
        <v>0</v>
      </c>
    </row>
    <row r="57" spans="1:5" ht="15">
      <c r="A57" s="10"/>
      <c r="B57" s="35" t="s">
        <v>99</v>
      </c>
      <c r="C57" s="7" t="s">
        <v>91</v>
      </c>
      <c r="D57" s="9">
        <v>0</v>
      </c>
      <c r="E57" s="9">
        <v>0</v>
      </c>
    </row>
    <row r="58" spans="1:5" ht="30">
      <c r="A58" s="10"/>
      <c r="B58" s="35" t="s">
        <v>100</v>
      </c>
      <c r="C58" s="7" t="s">
        <v>101</v>
      </c>
      <c r="D58" s="9">
        <v>0</v>
      </c>
      <c r="E58" s="9">
        <v>0</v>
      </c>
    </row>
    <row r="59" spans="1:5" ht="15">
      <c r="A59" s="10"/>
      <c r="B59" s="35" t="s">
        <v>102</v>
      </c>
      <c r="C59" s="7" t="s">
        <v>103</v>
      </c>
      <c r="D59" s="9">
        <v>0</v>
      </c>
      <c r="E59" s="9">
        <v>0</v>
      </c>
    </row>
    <row r="60" spans="1:5" ht="15">
      <c r="A60" s="10"/>
      <c r="B60" s="34" t="s">
        <v>104</v>
      </c>
      <c r="C60" s="8" t="s">
        <v>105</v>
      </c>
      <c r="D60" s="9">
        <v>1662559</v>
      </c>
      <c r="E60" s="32">
        <v>5395590</v>
      </c>
    </row>
    <row r="61" spans="1:6" ht="15">
      <c r="A61" s="10"/>
      <c r="B61" s="35" t="s">
        <v>106</v>
      </c>
      <c r="C61" s="7" t="s">
        <v>107</v>
      </c>
      <c r="D61" s="9">
        <v>0</v>
      </c>
      <c r="E61" s="9">
        <v>1868610</v>
      </c>
      <c r="F61" s="43"/>
    </row>
    <row r="62" spans="1:5" ht="15">
      <c r="A62" s="10"/>
      <c r="B62" s="35" t="s">
        <v>108</v>
      </c>
      <c r="C62" s="7" t="s">
        <v>109</v>
      </c>
      <c r="D62" s="9">
        <v>0</v>
      </c>
      <c r="E62" s="9">
        <v>334494</v>
      </c>
    </row>
    <row r="63" spans="1:5" ht="30">
      <c r="A63" s="10"/>
      <c r="B63" s="34" t="s">
        <v>110</v>
      </c>
      <c r="C63" s="8" t="s">
        <v>111</v>
      </c>
      <c r="D63" s="9">
        <v>1662559</v>
      </c>
      <c r="E63" s="9">
        <v>3861474</v>
      </c>
    </row>
    <row r="64" spans="1:5" ht="30">
      <c r="A64" s="10"/>
      <c r="B64" s="35" t="s">
        <v>112</v>
      </c>
      <c r="C64" s="7" t="s">
        <v>113</v>
      </c>
      <c r="D64" s="9">
        <v>1662559</v>
      </c>
      <c r="E64" s="9">
        <v>3861474</v>
      </c>
    </row>
    <row r="65" spans="1:5" ht="30">
      <c r="A65" s="10"/>
      <c r="B65" s="35" t="s">
        <v>114</v>
      </c>
      <c r="C65" s="7" t="s">
        <v>115</v>
      </c>
      <c r="D65" s="9">
        <v>0</v>
      </c>
      <c r="E65" s="9">
        <v>0</v>
      </c>
    </row>
    <row r="66" spans="1:5" ht="30">
      <c r="A66" s="10"/>
      <c r="B66" s="35" t="s">
        <v>116</v>
      </c>
      <c r="C66" s="7" t="s">
        <v>117</v>
      </c>
      <c r="D66" s="9">
        <v>0</v>
      </c>
      <c r="E66" s="9">
        <v>0</v>
      </c>
    </row>
    <row r="67" spans="1:5" ht="30">
      <c r="A67" s="10"/>
      <c r="B67" s="35" t="s">
        <v>118</v>
      </c>
      <c r="C67" s="7" t="s">
        <v>119</v>
      </c>
      <c r="D67" s="9">
        <v>0</v>
      </c>
      <c r="E67" s="9">
        <v>0</v>
      </c>
    </row>
    <row r="68" spans="1:5" ht="15">
      <c r="A68" s="10"/>
      <c r="B68" s="35" t="s">
        <v>120</v>
      </c>
      <c r="C68" s="7" t="s">
        <v>121</v>
      </c>
      <c r="D68" s="9">
        <v>0</v>
      </c>
      <c r="E68" s="9">
        <v>0</v>
      </c>
    </row>
    <row r="69" spans="2:5" ht="15">
      <c r="B69" s="34" t="s">
        <v>122</v>
      </c>
      <c r="C69" s="8" t="s">
        <v>123</v>
      </c>
      <c r="D69" s="9">
        <v>3365365.1040000003</v>
      </c>
      <c r="E69" s="32">
        <v>1314109.60878</v>
      </c>
    </row>
    <row r="70" spans="1:7" ht="15">
      <c r="A70" s="4"/>
      <c r="B70" s="35" t="s">
        <v>124</v>
      </c>
      <c r="C70" s="7" t="s">
        <v>125</v>
      </c>
      <c r="D70" s="9">
        <v>1623737</v>
      </c>
      <c r="E70" s="9">
        <v>276885</v>
      </c>
      <c r="G70" s="43"/>
    </row>
    <row r="71" spans="1:7" ht="30">
      <c r="A71" s="4"/>
      <c r="B71" s="34" t="s">
        <v>126</v>
      </c>
      <c r="C71" s="8" t="s">
        <v>127</v>
      </c>
      <c r="D71" s="9">
        <v>810254.154</v>
      </c>
      <c r="E71" s="9">
        <v>942054.60878</v>
      </c>
      <c r="F71" s="41"/>
      <c r="G71" s="43"/>
    </row>
    <row r="72" spans="2:5" ht="30">
      <c r="B72" s="35" t="s">
        <v>128</v>
      </c>
      <c r="C72" s="7" t="s">
        <v>129</v>
      </c>
      <c r="D72" s="9">
        <v>810254.154</v>
      </c>
      <c r="E72" s="9">
        <v>765122.95979</v>
      </c>
    </row>
    <row r="73" spans="2:5" ht="30">
      <c r="B73" s="35" t="s">
        <v>130</v>
      </c>
      <c r="C73" s="7" t="s">
        <v>131</v>
      </c>
      <c r="D73" s="9">
        <v>0</v>
      </c>
      <c r="E73" s="9">
        <v>23500</v>
      </c>
    </row>
    <row r="74" spans="2:5" ht="30">
      <c r="B74" s="34" t="s">
        <v>132</v>
      </c>
      <c r="C74" s="8" t="s">
        <v>133</v>
      </c>
      <c r="D74" s="9">
        <v>535149.9500000001</v>
      </c>
      <c r="E74" s="9">
        <v>663438.03318</v>
      </c>
    </row>
    <row r="75" spans="2:5" ht="30">
      <c r="B75" s="35" t="s">
        <v>134</v>
      </c>
      <c r="C75" s="7" t="s">
        <v>135</v>
      </c>
      <c r="D75" s="9">
        <v>230648.2</v>
      </c>
      <c r="E75" s="9">
        <v>61140.2</v>
      </c>
    </row>
    <row r="76" spans="2:5" ht="30">
      <c r="B76" s="35" t="s">
        <v>136</v>
      </c>
      <c r="C76" s="7" t="s">
        <v>137</v>
      </c>
      <c r="D76" s="9">
        <v>144672.08</v>
      </c>
      <c r="E76" s="9">
        <v>217502.999</v>
      </c>
    </row>
    <row r="77" spans="2:5" ht="30">
      <c r="B77" s="35" t="s">
        <v>138</v>
      </c>
      <c r="C77" s="7" t="s">
        <v>139</v>
      </c>
      <c r="D77" s="9">
        <v>159829.67</v>
      </c>
      <c r="E77" s="9">
        <v>384794.83418</v>
      </c>
    </row>
    <row r="78" spans="2:5" ht="30">
      <c r="B78" s="35" t="s">
        <v>140</v>
      </c>
      <c r="C78" s="7" t="s">
        <v>141</v>
      </c>
      <c r="D78" s="9">
        <v>289828</v>
      </c>
      <c r="E78" s="9">
        <v>510006.38419</v>
      </c>
    </row>
    <row r="79" spans="2:5" ht="15">
      <c r="B79" s="35" t="s">
        <v>142</v>
      </c>
      <c r="C79" s="7" t="s">
        <v>143</v>
      </c>
      <c r="D79" s="9">
        <v>9175</v>
      </c>
      <c r="E79" s="9">
        <v>69592</v>
      </c>
    </row>
    <row r="80" spans="2:5" ht="15">
      <c r="B80" s="35" t="s">
        <v>144</v>
      </c>
      <c r="C80" s="7" t="s">
        <v>145</v>
      </c>
      <c r="D80" s="9">
        <v>676877</v>
      </c>
      <c r="E80" s="9">
        <v>25578</v>
      </c>
    </row>
    <row r="81" spans="2:5" ht="15">
      <c r="B81" s="35" t="s">
        <v>146</v>
      </c>
      <c r="C81" s="8" t="s">
        <v>147</v>
      </c>
      <c r="D81" s="9">
        <v>74419134.704</v>
      </c>
      <c r="E81" s="32">
        <v>126437823.80878</v>
      </c>
    </row>
    <row r="82" spans="2:5" ht="15">
      <c r="B82" s="35" t="s">
        <v>8</v>
      </c>
      <c r="C82" s="8" t="s">
        <v>148</v>
      </c>
      <c r="D82" s="9">
        <v>0</v>
      </c>
      <c r="E82" s="9"/>
    </row>
    <row r="83" spans="2:5" ht="15">
      <c r="B83" s="35" t="s">
        <v>149</v>
      </c>
      <c r="C83" s="8" t="s">
        <v>150</v>
      </c>
      <c r="D83" s="9">
        <v>5343860.1</v>
      </c>
      <c r="E83" s="32">
        <v>5370591.07133</v>
      </c>
    </row>
    <row r="84" spans="2:7" ht="15">
      <c r="B84" s="35" t="s">
        <v>151</v>
      </c>
      <c r="C84" s="7" t="s">
        <v>152</v>
      </c>
      <c r="D84" s="9">
        <v>463114</v>
      </c>
      <c r="E84" s="9">
        <v>212871</v>
      </c>
      <c r="G84" s="42"/>
    </row>
    <row r="85" spans="2:5" ht="30">
      <c r="B85" s="35" t="s">
        <v>153</v>
      </c>
      <c r="C85" s="7" t="s">
        <v>154</v>
      </c>
      <c r="D85" s="9">
        <v>3410</v>
      </c>
      <c r="E85" s="9">
        <v>12439</v>
      </c>
    </row>
    <row r="86" spans="2:6" ht="15">
      <c r="B86" s="35" t="s">
        <v>155</v>
      </c>
      <c r="C86" s="7" t="s">
        <v>156</v>
      </c>
      <c r="D86" s="9">
        <v>434660</v>
      </c>
      <c r="E86" s="9">
        <v>493456</v>
      </c>
      <c r="F86" s="43"/>
    </row>
    <row r="87" spans="2:6" ht="15">
      <c r="B87" s="35" t="s">
        <v>157</v>
      </c>
      <c r="C87" s="7" t="s">
        <v>158</v>
      </c>
      <c r="D87" s="9">
        <v>35871</v>
      </c>
      <c r="E87" s="9">
        <v>77483</v>
      </c>
      <c r="F87" s="43"/>
    </row>
    <row r="88" spans="2:5" ht="15">
      <c r="B88" s="35" t="s">
        <v>159</v>
      </c>
      <c r="C88" s="7" t="s">
        <v>160</v>
      </c>
      <c r="D88" s="9">
        <v>437684</v>
      </c>
      <c r="E88" s="9">
        <v>892408</v>
      </c>
    </row>
    <row r="89" spans="2:5" ht="30">
      <c r="B89" s="35" t="s">
        <v>161</v>
      </c>
      <c r="C89" s="7" t="s">
        <v>162</v>
      </c>
      <c r="D89" s="9">
        <v>121166</v>
      </c>
      <c r="E89" s="9">
        <v>307071</v>
      </c>
    </row>
    <row r="90" spans="2:5" ht="15">
      <c r="B90" s="35" t="s">
        <v>163</v>
      </c>
      <c r="C90" s="7" t="s">
        <v>164</v>
      </c>
      <c r="D90" s="9">
        <v>4168849.1</v>
      </c>
      <c r="E90" s="9">
        <v>4168849.0713299997</v>
      </c>
    </row>
    <row r="91" spans="2:5" ht="15">
      <c r="B91" s="35" t="s">
        <v>165</v>
      </c>
      <c r="C91" s="8" t="s">
        <v>166</v>
      </c>
      <c r="D91" s="9">
        <v>2139167.937</v>
      </c>
      <c r="E91" s="32">
        <v>4132107.15004</v>
      </c>
    </row>
    <row r="92" spans="2:5" ht="15">
      <c r="B92" s="35" t="s">
        <v>167</v>
      </c>
      <c r="C92" s="7" t="s">
        <v>166</v>
      </c>
      <c r="D92" s="9">
        <v>2165805.937</v>
      </c>
      <c r="E92" s="9">
        <v>4236102</v>
      </c>
    </row>
    <row r="93" spans="2:5" ht="15">
      <c r="B93" s="35" t="s">
        <v>168</v>
      </c>
      <c r="C93" s="7" t="s">
        <v>169</v>
      </c>
      <c r="D93" s="9">
        <v>26638</v>
      </c>
      <c r="E93" s="9">
        <v>103994.84995999999</v>
      </c>
    </row>
    <row r="94" spans="2:5" ht="15">
      <c r="B94" s="35" t="s">
        <v>170</v>
      </c>
      <c r="C94" s="8" t="s">
        <v>171</v>
      </c>
      <c r="D94" s="9">
        <v>7483028.037</v>
      </c>
      <c r="E94" s="9">
        <v>9502698.22137</v>
      </c>
    </row>
    <row r="95" spans="2:9" ht="15">
      <c r="B95" s="35" t="s">
        <v>172</v>
      </c>
      <c r="C95" s="8" t="s">
        <v>173</v>
      </c>
      <c r="D95" s="9">
        <v>81902162.741</v>
      </c>
      <c r="E95" s="9">
        <v>135940522.03015</v>
      </c>
      <c r="G95" s="44"/>
      <c r="H95" s="43"/>
      <c r="I95" s="43"/>
    </row>
    <row r="96" spans="2:5" ht="15">
      <c r="B96" s="35" t="s">
        <v>8</v>
      </c>
      <c r="C96" s="8" t="s">
        <v>174</v>
      </c>
      <c r="D96" s="9">
        <v>0</v>
      </c>
      <c r="E96" s="9"/>
    </row>
    <row r="97" spans="2:5" ht="15">
      <c r="B97" s="35" t="s">
        <v>175</v>
      </c>
      <c r="C97" s="8" t="s">
        <v>176</v>
      </c>
      <c r="D97" s="9">
        <v>0</v>
      </c>
      <c r="E97" s="32">
        <v>7878886</v>
      </c>
    </row>
    <row r="98" spans="2:5" ht="30">
      <c r="B98" s="35" t="s">
        <v>177</v>
      </c>
      <c r="C98" s="7" t="s">
        <v>178</v>
      </c>
      <c r="D98" s="9">
        <v>0</v>
      </c>
      <c r="E98" s="9">
        <v>0</v>
      </c>
    </row>
    <row r="99" spans="2:5" ht="45">
      <c r="B99" s="35" t="s">
        <v>179</v>
      </c>
      <c r="C99" s="7" t="s">
        <v>180</v>
      </c>
      <c r="D99" s="9">
        <v>0</v>
      </c>
      <c r="E99" s="9">
        <v>0</v>
      </c>
    </row>
    <row r="100" spans="2:5" ht="15">
      <c r="B100" s="35" t="s">
        <v>181</v>
      </c>
      <c r="C100" s="7" t="s">
        <v>182</v>
      </c>
      <c r="D100" s="9">
        <v>0</v>
      </c>
      <c r="E100" s="9">
        <v>7878886</v>
      </c>
    </row>
    <row r="101" spans="2:5" ht="15">
      <c r="B101" s="35" t="s">
        <v>183</v>
      </c>
      <c r="C101" s="7" t="s">
        <v>184</v>
      </c>
      <c r="D101" s="9">
        <v>0</v>
      </c>
      <c r="E101" s="9">
        <v>0</v>
      </c>
    </row>
    <row r="102" spans="2:5" ht="30">
      <c r="B102" s="35" t="s">
        <v>185</v>
      </c>
      <c r="C102" s="7" t="s">
        <v>186</v>
      </c>
      <c r="D102" s="9">
        <v>0</v>
      </c>
      <c r="E102" s="9">
        <v>0</v>
      </c>
    </row>
    <row r="103" spans="2:5" ht="15">
      <c r="B103" s="35" t="s">
        <v>187</v>
      </c>
      <c r="C103" s="8" t="s">
        <v>188</v>
      </c>
      <c r="D103" s="9">
        <v>18981145</v>
      </c>
      <c r="E103" s="32">
        <v>40174794</v>
      </c>
    </row>
    <row r="104" spans="2:5" ht="15">
      <c r="B104" s="35" t="s">
        <v>189</v>
      </c>
      <c r="C104" s="7" t="s">
        <v>190</v>
      </c>
      <c r="D104" s="9">
        <v>18981145</v>
      </c>
      <c r="E104" s="9">
        <v>40174794</v>
      </c>
    </row>
    <row r="105" spans="2:5" ht="15">
      <c r="B105" s="35" t="s">
        <v>191</v>
      </c>
      <c r="C105" s="7" t="s">
        <v>192</v>
      </c>
      <c r="D105" s="9">
        <v>0</v>
      </c>
      <c r="E105" s="9">
        <v>0</v>
      </c>
    </row>
    <row r="106" spans="2:5" ht="15">
      <c r="B106" s="35" t="s">
        <v>193</v>
      </c>
      <c r="C106" s="7" t="s">
        <v>194</v>
      </c>
      <c r="D106" s="9">
        <v>0</v>
      </c>
      <c r="E106" s="9">
        <v>0</v>
      </c>
    </row>
    <row r="107" spans="2:5" ht="30">
      <c r="B107" s="35" t="s">
        <v>195</v>
      </c>
      <c r="C107" s="7" t="s">
        <v>196</v>
      </c>
      <c r="D107" s="9">
        <v>0</v>
      </c>
      <c r="E107" s="9">
        <v>0</v>
      </c>
    </row>
    <row r="108" spans="2:5" ht="30">
      <c r="B108" s="35" t="s">
        <v>197</v>
      </c>
      <c r="C108" s="7" t="s">
        <v>198</v>
      </c>
      <c r="D108" s="9">
        <v>0</v>
      </c>
      <c r="E108" s="9">
        <v>0</v>
      </c>
    </row>
    <row r="109" spans="2:5" ht="15">
      <c r="B109" s="35" t="s">
        <v>199</v>
      </c>
      <c r="C109" s="8" t="s">
        <v>200</v>
      </c>
      <c r="D109" s="9">
        <v>11998741.6</v>
      </c>
      <c r="E109" s="9">
        <v>21869525</v>
      </c>
    </row>
    <row r="110" spans="2:5" ht="30">
      <c r="B110" s="35" t="s">
        <v>201</v>
      </c>
      <c r="C110" s="8" t="s">
        <v>202</v>
      </c>
      <c r="D110" s="9">
        <v>4935049.6</v>
      </c>
      <c r="E110" s="32">
        <v>2814394</v>
      </c>
    </row>
    <row r="111" spans="2:5" ht="30">
      <c r="B111" s="35" t="s">
        <v>203</v>
      </c>
      <c r="C111" s="7" t="s">
        <v>204</v>
      </c>
      <c r="D111" s="9">
        <v>3982394</v>
      </c>
      <c r="E111" s="9">
        <v>779677</v>
      </c>
    </row>
    <row r="112" spans="2:5" ht="30">
      <c r="B112" s="35" t="s">
        <v>205</v>
      </c>
      <c r="C112" s="7" t="s">
        <v>206</v>
      </c>
      <c r="D112" s="9">
        <v>0</v>
      </c>
      <c r="E112" s="9">
        <v>0</v>
      </c>
    </row>
    <row r="113" spans="2:5" ht="30">
      <c r="B113" s="35" t="s">
        <v>207</v>
      </c>
      <c r="C113" s="7" t="s">
        <v>208</v>
      </c>
      <c r="D113" s="9">
        <v>952655.6</v>
      </c>
      <c r="E113" s="9">
        <v>2034717</v>
      </c>
    </row>
    <row r="114" spans="2:5" ht="15">
      <c r="B114" s="35" t="s">
        <v>209</v>
      </c>
      <c r="C114" s="8" t="s">
        <v>210</v>
      </c>
      <c r="D114" s="9">
        <v>7063692</v>
      </c>
      <c r="E114" s="32">
        <v>19055131</v>
      </c>
    </row>
    <row r="115" spans="2:5" ht="15">
      <c r="B115" s="35" t="s">
        <v>211</v>
      </c>
      <c r="C115" s="7" t="s">
        <v>212</v>
      </c>
      <c r="D115" s="9">
        <v>0</v>
      </c>
      <c r="E115" s="9">
        <v>0</v>
      </c>
    </row>
    <row r="116" spans="2:5" ht="15">
      <c r="B116" s="35" t="s">
        <v>213</v>
      </c>
      <c r="C116" s="7" t="s">
        <v>214</v>
      </c>
      <c r="D116" s="9">
        <v>0</v>
      </c>
      <c r="E116" s="9">
        <v>0</v>
      </c>
    </row>
    <row r="117" spans="2:5" ht="15">
      <c r="B117" s="35" t="s">
        <v>215</v>
      </c>
      <c r="C117" s="7" t="s">
        <v>216</v>
      </c>
      <c r="D117" s="9">
        <v>418321</v>
      </c>
      <c r="E117" s="9">
        <v>21710</v>
      </c>
    </row>
    <row r="118" spans="2:5" ht="15">
      <c r="B118" s="35" t="s">
        <v>217</v>
      </c>
      <c r="C118" s="7" t="s">
        <v>218</v>
      </c>
      <c r="D118" s="9">
        <v>32503</v>
      </c>
      <c r="E118" s="9">
        <v>2481</v>
      </c>
    </row>
    <row r="119" spans="2:7" ht="15">
      <c r="B119" s="35" t="s">
        <v>219</v>
      </c>
      <c r="C119" s="7" t="s">
        <v>220</v>
      </c>
      <c r="D119" s="9">
        <v>50316</v>
      </c>
      <c r="E119" s="9">
        <v>34429</v>
      </c>
      <c r="G119" s="44"/>
    </row>
    <row r="120" spans="2:7" ht="15">
      <c r="B120" s="35" t="s">
        <v>221</v>
      </c>
      <c r="C120" s="7" t="s">
        <v>222</v>
      </c>
      <c r="D120" s="9">
        <v>980078</v>
      </c>
      <c r="E120" s="9">
        <v>838549</v>
      </c>
      <c r="G120" s="44"/>
    </row>
    <row r="121" spans="2:7" ht="15">
      <c r="B121" s="35" t="s">
        <v>223</v>
      </c>
      <c r="C121" s="7" t="s">
        <v>145</v>
      </c>
      <c r="D121" s="9">
        <v>5582474</v>
      </c>
      <c r="E121" s="9">
        <v>18157962</v>
      </c>
      <c r="F121" s="43"/>
      <c r="G121" s="44"/>
    </row>
    <row r="122" spans="2:7" ht="30">
      <c r="B122" s="35" t="s">
        <v>224</v>
      </c>
      <c r="C122" s="8" t="s">
        <v>225</v>
      </c>
      <c r="D122" s="9">
        <v>30979886.6</v>
      </c>
      <c r="E122" s="9">
        <v>69923205</v>
      </c>
      <c r="G122" s="44"/>
    </row>
    <row r="123" spans="2:7" ht="15">
      <c r="B123" s="35" t="s">
        <v>8</v>
      </c>
      <c r="C123" s="8" t="s">
        <v>226</v>
      </c>
      <c r="D123" s="9">
        <v>0</v>
      </c>
      <c r="E123" s="9">
        <v>0</v>
      </c>
      <c r="G123" s="44"/>
    </row>
    <row r="124" spans="2:7" ht="30">
      <c r="B124" s="35" t="s">
        <v>227</v>
      </c>
      <c r="C124" s="7" t="s">
        <v>228</v>
      </c>
      <c r="D124" s="9">
        <v>10533582</v>
      </c>
      <c r="E124" s="9">
        <v>13320523</v>
      </c>
      <c r="G124" s="41"/>
    </row>
    <row r="125" spans="2:7" ht="45">
      <c r="B125" s="35" t="s">
        <v>229</v>
      </c>
      <c r="C125" s="7" t="s">
        <v>230</v>
      </c>
      <c r="D125" s="9">
        <v>0</v>
      </c>
      <c r="E125" s="9">
        <v>0</v>
      </c>
      <c r="G125" s="45"/>
    </row>
    <row r="126" spans="2:5" ht="30">
      <c r="B126" s="35" t="s">
        <v>231</v>
      </c>
      <c r="C126" s="7" t="s">
        <v>232</v>
      </c>
      <c r="D126" s="9">
        <v>0</v>
      </c>
      <c r="E126" s="9">
        <v>0</v>
      </c>
    </row>
    <row r="127" spans="2:5" ht="30">
      <c r="B127" s="35" t="s">
        <v>233</v>
      </c>
      <c r="C127" s="8" t="s">
        <v>234</v>
      </c>
      <c r="D127" s="9">
        <v>10533582</v>
      </c>
      <c r="E127" s="9">
        <v>13320523</v>
      </c>
    </row>
    <row r="128" spans="2:8" ht="15">
      <c r="B128" s="35" t="s">
        <v>235</v>
      </c>
      <c r="C128" s="8" t="s">
        <v>236</v>
      </c>
      <c r="D128" s="9">
        <v>41513468.6</v>
      </c>
      <c r="E128" s="9">
        <v>83243728</v>
      </c>
      <c r="G128" s="44"/>
      <c r="H128" s="45"/>
    </row>
    <row r="129" spans="2:8" ht="15">
      <c r="B129" s="35" t="s">
        <v>8</v>
      </c>
      <c r="C129" s="8" t="s">
        <v>237</v>
      </c>
      <c r="D129" s="9">
        <v>0</v>
      </c>
      <c r="E129" s="9">
        <v>0</v>
      </c>
      <c r="H129" s="44"/>
    </row>
    <row r="130" spans="2:5" ht="15">
      <c r="B130" s="35" t="s">
        <v>238</v>
      </c>
      <c r="C130" s="7" t="s">
        <v>239</v>
      </c>
      <c r="D130" s="9">
        <v>16282237.4</v>
      </c>
      <c r="E130" s="9">
        <v>16282237.386</v>
      </c>
    </row>
    <row r="131" spans="2:5" ht="15">
      <c r="B131" s="35" t="s">
        <v>240</v>
      </c>
      <c r="C131" s="7" t="s">
        <v>241</v>
      </c>
      <c r="D131" s="9">
        <v>0</v>
      </c>
      <c r="E131" s="9">
        <v>0</v>
      </c>
    </row>
    <row r="132" spans="2:5" ht="15">
      <c r="B132" s="35" t="s">
        <v>242</v>
      </c>
      <c r="C132" s="7" t="s">
        <v>243</v>
      </c>
      <c r="D132" s="9">
        <v>0</v>
      </c>
      <c r="E132" s="9">
        <v>0</v>
      </c>
    </row>
    <row r="133" spans="2:5" ht="15">
      <c r="B133" s="35" t="s">
        <v>244</v>
      </c>
      <c r="C133" s="8" t="s">
        <v>245</v>
      </c>
      <c r="D133" s="9">
        <v>16282237.4</v>
      </c>
      <c r="E133" s="32">
        <v>16282237.386</v>
      </c>
    </row>
    <row r="134" spans="2:5" ht="15">
      <c r="B134" s="35" t="s">
        <v>246</v>
      </c>
      <c r="C134" s="8" t="s">
        <v>247</v>
      </c>
      <c r="D134" s="9">
        <v>24106456.7</v>
      </c>
      <c r="E134" s="32">
        <v>15377737.74446</v>
      </c>
    </row>
    <row r="135" spans="2:5" ht="15">
      <c r="B135" s="35" t="s">
        <v>248</v>
      </c>
      <c r="C135" s="7" t="s">
        <v>249</v>
      </c>
      <c r="D135" s="9">
        <v>15377737.7</v>
      </c>
      <c r="E135" s="9">
        <v>15377737.74446</v>
      </c>
    </row>
    <row r="136" spans="2:5" ht="15">
      <c r="B136" s="35" t="s">
        <v>250</v>
      </c>
      <c r="C136" s="7" t="s">
        <v>251</v>
      </c>
      <c r="D136" s="9">
        <v>0</v>
      </c>
      <c r="E136" s="9">
        <v>0</v>
      </c>
    </row>
    <row r="137" spans="2:5" ht="15">
      <c r="B137" s="35" t="s">
        <v>252</v>
      </c>
      <c r="C137" s="7" t="s">
        <v>253</v>
      </c>
      <c r="D137" s="9">
        <v>0</v>
      </c>
      <c r="E137" s="9">
        <v>0</v>
      </c>
    </row>
    <row r="138" spans="2:5" ht="30">
      <c r="B138" s="35" t="s">
        <v>254</v>
      </c>
      <c r="C138" s="7" t="s">
        <v>255</v>
      </c>
      <c r="D138" s="9">
        <v>0</v>
      </c>
      <c r="E138" s="9">
        <v>0</v>
      </c>
    </row>
    <row r="139" spans="2:6" ht="30">
      <c r="B139" s="35" t="s">
        <v>256</v>
      </c>
      <c r="C139" s="8" t="s">
        <v>257</v>
      </c>
      <c r="D139" s="32">
        <v>8728719</v>
      </c>
      <c r="E139" s="32">
        <v>21036818.87</v>
      </c>
      <c r="F139" s="46"/>
    </row>
    <row r="140" spans="2:8" ht="15">
      <c r="B140" s="35" t="s">
        <v>258</v>
      </c>
      <c r="C140" s="7" t="s">
        <v>259</v>
      </c>
      <c r="D140" s="9">
        <v>8658692</v>
      </c>
      <c r="E140" s="32">
        <v>12308099.870000001</v>
      </c>
      <c r="G140" s="44"/>
      <c r="H140" s="45"/>
    </row>
    <row r="141" spans="2:9" ht="15">
      <c r="B141" s="35" t="s">
        <v>260</v>
      </c>
      <c r="C141" s="7" t="s">
        <v>261</v>
      </c>
      <c r="D141" s="9">
        <v>70027</v>
      </c>
      <c r="E141" s="32">
        <v>8728719</v>
      </c>
      <c r="G141" s="44"/>
      <c r="I141" s="45"/>
    </row>
    <row r="142" spans="2:5" ht="15">
      <c r="B142" s="35" t="s">
        <v>262</v>
      </c>
      <c r="C142" s="7" t="s">
        <v>263</v>
      </c>
      <c r="D142" s="9">
        <v>0</v>
      </c>
      <c r="E142" s="9">
        <v>0</v>
      </c>
    </row>
    <row r="143" spans="2:5" ht="15">
      <c r="B143" s="35" t="s">
        <v>264</v>
      </c>
      <c r="C143" s="7" t="s">
        <v>265</v>
      </c>
      <c r="D143" s="9">
        <v>0</v>
      </c>
      <c r="E143" s="9">
        <v>0</v>
      </c>
    </row>
    <row r="144" spans="2:7" ht="15">
      <c r="B144" s="35" t="s">
        <v>266</v>
      </c>
      <c r="C144" s="8" t="s">
        <v>267</v>
      </c>
      <c r="D144" s="9">
        <v>40388694.1</v>
      </c>
      <c r="E144" s="9">
        <v>52696794.00046</v>
      </c>
      <c r="G144" s="43"/>
    </row>
    <row r="145" spans="2:8" ht="45">
      <c r="B145" s="35" t="s">
        <v>268</v>
      </c>
      <c r="C145" s="8" t="s">
        <v>269</v>
      </c>
      <c r="D145" s="9">
        <v>81902162.7</v>
      </c>
      <c r="E145" s="9">
        <v>135940522.00046</v>
      </c>
      <c r="H145" s="42"/>
    </row>
    <row r="146" spans="4:5" ht="15">
      <c r="D146" s="47"/>
      <c r="E146" s="47"/>
    </row>
    <row r="147" ht="15">
      <c r="D147" s="16" t="s">
        <v>270</v>
      </c>
    </row>
    <row r="148" ht="15">
      <c r="D148" s="16" t="s">
        <v>271</v>
      </c>
    </row>
    <row r="150" spans="4:5" ht="15">
      <c r="D150" s="48"/>
      <c r="E150" s="48"/>
    </row>
    <row r="151" spans="4:5" ht="15">
      <c r="D151" s="48"/>
      <c r="E151" s="48"/>
    </row>
    <row r="152" spans="4:5" ht="15">
      <c r="D152" s="48"/>
      <c r="E152" s="48"/>
    </row>
    <row r="153" spans="4:5" ht="15">
      <c r="D153" s="49"/>
      <c r="E153" s="49"/>
    </row>
    <row r="154" spans="4:5" ht="15">
      <c r="D154" s="49"/>
      <c r="E154" s="48"/>
    </row>
    <row r="155" spans="4:5" ht="15">
      <c r="D155" s="48"/>
      <c r="E155" s="48"/>
    </row>
    <row r="156" spans="4:5" ht="15">
      <c r="D156" s="48"/>
      <c r="E156" s="48"/>
    </row>
    <row r="157" spans="4:5" ht="15">
      <c r="D157" s="48"/>
      <c r="E157" s="48"/>
    </row>
    <row r="158" spans="4:5" ht="15">
      <c r="D158" s="48"/>
      <c r="E158" s="48"/>
    </row>
    <row r="159" spans="4:5" ht="15">
      <c r="D159" s="48"/>
      <c r="E159" s="48"/>
    </row>
  </sheetData>
  <sheetProtection/>
  <printOptions/>
  <pageMargins left="0.25" right="0.25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zoomScalePageLayoutView="0" workbookViewId="0" topLeftCell="A1">
      <selection activeCell="F69" sqref="F69"/>
    </sheetView>
  </sheetViews>
  <sheetFormatPr defaultColWidth="9.140625" defaultRowHeight="12.75"/>
  <cols>
    <col min="1" max="1" width="6.7109375" style="18" customWidth="1"/>
    <col min="3" max="3" width="33.140625" style="0" customWidth="1"/>
    <col min="4" max="4" width="17.00390625" style="24" bestFit="1" customWidth="1"/>
    <col min="5" max="5" width="18.57421875" style="24" customWidth="1"/>
    <col min="6" max="6" width="11.7109375" style="0" bestFit="1" customWidth="1"/>
  </cols>
  <sheetData>
    <row r="1" ht="15">
      <c r="A1" s="17" t="s">
        <v>0</v>
      </c>
    </row>
    <row r="2" spans="1:5" ht="15">
      <c r="A2" s="17" t="s">
        <v>1</v>
      </c>
      <c r="B2" s="2"/>
      <c r="C2" s="2"/>
      <c r="D2" s="25"/>
      <c r="E2" s="25"/>
    </row>
    <row r="3" ht="15">
      <c r="B3" s="1" t="s">
        <v>272</v>
      </c>
    </row>
    <row r="4" spans="1:5" ht="15">
      <c r="A4" s="19"/>
      <c r="E4" s="3" t="s">
        <v>3</v>
      </c>
    </row>
    <row r="5" spans="1:5" ht="18" customHeight="1">
      <c r="A5" s="20"/>
      <c r="B5" s="23" t="s">
        <v>4</v>
      </c>
      <c r="C5" s="5" t="s">
        <v>5</v>
      </c>
      <c r="D5" s="5" t="s">
        <v>6</v>
      </c>
      <c r="E5" s="5" t="s">
        <v>7</v>
      </c>
    </row>
    <row r="6" spans="1:5" ht="15">
      <c r="A6" s="21"/>
      <c r="B6" s="36" t="s">
        <v>11</v>
      </c>
      <c r="C6" s="8" t="s">
        <v>273</v>
      </c>
      <c r="D6" s="9">
        <v>19362985</v>
      </c>
      <c r="E6" s="9">
        <v>29147504.999730002</v>
      </c>
    </row>
    <row r="7" spans="1:5" ht="30">
      <c r="A7" s="21"/>
      <c r="B7" s="36" t="s">
        <v>13</v>
      </c>
      <c r="C7" s="7" t="s">
        <v>274</v>
      </c>
      <c r="D7" s="9">
        <v>18508322.8</v>
      </c>
      <c r="E7" s="9">
        <v>31309094.09849</v>
      </c>
    </row>
    <row r="8" spans="1:5" ht="30">
      <c r="A8" s="21"/>
      <c r="B8" s="36" t="s">
        <v>15</v>
      </c>
      <c r="C8" s="7" t="s">
        <v>275</v>
      </c>
      <c r="D8" s="9">
        <v>734308.2000000001</v>
      </c>
      <c r="E8" s="9">
        <v>5023650.9136500005</v>
      </c>
    </row>
    <row r="9" spans="1:5" ht="15">
      <c r="A9" s="21"/>
      <c r="B9" s="36" t="s">
        <v>17</v>
      </c>
      <c r="C9" s="7" t="s">
        <v>276</v>
      </c>
      <c r="D9" s="9">
        <v>0</v>
      </c>
      <c r="E9" s="9">
        <v>91974.2</v>
      </c>
    </row>
    <row r="10" spans="1:5" ht="30">
      <c r="A10" s="21"/>
      <c r="B10" s="36" t="s">
        <v>277</v>
      </c>
      <c r="C10" s="7" t="s">
        <v>278</v>
      </c>
      <c r="D10" s="9">
        <v>0</v>
      </c>
      <c r="E10" s="9">
        <v>0</v>
      </c>
    </row>
    <row r="11" spans="1:5" ht="30">
      <c r="A11" s="21"/>
      <c r="B11" s="36" t="s">
        <v>279</v>
      </c>
      <c r="C11" s="7" t="s">
        <v>280</v>
      </c>
      <c r="D11" s="9">
        <v>0</v>
      </c>
      <c r="E11" s="9">
        <v>0</v>
      </c>
    </row>
    <row r="12" spans="1:5" ht="30">
      <c r="A12" s="21"/>
      <c r="B12" s="36" t="s">
        <v>281</v>
      </c>
      <c r="C12" s="7" t="s">
        <v>282</v>
      </c>
      <c r="D12" s="9">
        <v>0</v>
      </c>
      <c r="E12" s="9">
        <v>0</v>
      </c>
    </row>
    <row r="13" spans="1:5" ht="30">
      <c r="A13" s="21"/>
      <c r="B13" s="36" t="s">
        <v>283</v>
      </c>
      <c r="C13" s="7" t="s">
        <v>284</v>
      </c>
      <c r="D13" s="9">
        <v>0</v>
      </c>
      <c r="E13" s="9">
        <v>0</v>
      </c>
    </row>
    <row r="14" spans="1:5" ht="15">
      <c r="A14" s="21"/>
      <c r="B14" s="36" t="s">
        <v>285</v>
      </c>
      <c r="C14" s="7" t="s">
        <v>286</v>
      </c>
      <c r="D14" s="9">
        <v>109870</v>
      </c>
      <c r="E14" s="9">
        <v>209919.1</v>
      </c>
    </row>
    <row r="15" spans="1:5" ht="30">
      <c r="A15" s="21"/>
      <c r="B15" s="36" t="s">
        <v>287</v>
      </c>
      <c r="C15" s="7" t="s">
        <v>288</v>
      </c>
      <c r="D15" s="9">
        <v>10484</v>
      </c>
      <c r="E15" s="9">
        <v>22258.9</v>
      </c>
    </row>
    <row r="16" spans="1:5" ht="15">
      <c r="A16" s="21"/>
      <c r="B16" s="36" t="s">
        <v>289</v>
      </c>
      <c r="C16" s="7" t="s">
        <v>290</v>
      </c>
      <c r="D16" s="9">
        <v>0</v>
      </c>
      <c r="E16" s="9">
        <v>-7509392.21241</v>
      </c>
    </row>
    <row r="17" spans="1:5" ht="15">
      <c r="A17" s="21"/>
      <c r="B17" s="36" t="s">
        <v>19</v>
      </c>
      <c r="C17" s="8" t="s">
        <v>291</v>
      </c>
      <c r="D17" s="9">
        <v>1987502.0000000002</v>
      </c>
      <c r="E17" s="9">
        <v>2649859.79167</v>
      </c>
    </row>
    <row r="18" spans="1:5" ht="30">
      <c r="A18" s="21"/>
      <c r="B18" s="36" t="s">
        <v>21</v>
      </c>
      <c r="C18" s="7" t="s">
        <v>292</v>
      </c>
      <c r="D18" s="9">
        <v>140986.8</v>
      </c>
      <c r="E18" s="9">
        <v>107086.1</v>
      </c>
    </row>
    <row r="19" spans="1:5" ht="30">
      <c r="A19" s="21"/>
      <c r="B19" s="36" t="s">
        <v>23</v>
      </c>
      <c r="C19" s="7" t="s">
        <v>293</v>
      </c>
      <c r="D19" s="9">
        <v>1846515.2000000002</v>
      </c>
      <c r="E19" s="9">
        <v>2000241.6916700003</v>
      </c>
    </row>
    <row r="20" spans="1:5" ht="30">
      <c r="A20" s="21"/>
      <c r="B20" s="36" t="s">
        <v>25</v>
      </c>
      <c r="C20" s="7" t="s">
        <v>294</v>
      </c>
      <c r="D20" s="9">
        <v>0</v>
      </c>
      <c r="E20" s="9">
        <v>0</v>
      </c>
    </row>
    <row r="21" spans="1:5" ht="15">
      <c r="A21" s="21"/>
      <c r="B21" s="36" t="s">
        <v>27</v>
      </c>
      <c r="C21" s="7" t="s">
        <v>295</v>
      </c>
      <c r="D21" s="9">
        <v>0</v>
      </c>
      <c r="E21" s="9">
        <v>598741.8</v>
      </c>
    </row>
    <row r="22" spans="1:5" ht="15">
      <c r="A22" s="21"/>
      <c r="B22" s="36" t="s">
        <v>29</v>
      </c>
      <c r="C22" s="7" t="s">
        <v>296</v>
      </c>
      <c r="D22" s="9">
        <v>0</v>
      </c>
      <c r="E22" s="9">
        <v>-56209.8</v>
      </c>
    </row>
    <row r="23" spans="1:5" ht="15">
      <c r="A23" s="21"/>
      <c r="B23" s="36" t="s">
        <v>31</v>
      </c>
      <c r="C23" s="8" t="s">
        <v>297</v>
      </c>
      <c r="D23" s="9">
        <v>17375483</v>
      </c>
      <c r="E23" s="9">
        <v>26497645.208060004</v>
      </c>
    </row>
    <row r="24" spans="1:5" ht="30">
      <c r="A24" s="21"/>
      <c r="B24" s="36" t="s">
        <v>49</v>
      </c>
      <c r="C24" s="8" t="s">
        <v>298</v>
      </c>
      <c r="D24" s="9">
        <v>1355014</v>
      </c>
      <c r="E24" s="9">
        <v>537015</v>
      </c>
    </row>
    <row r="25" spans="1:5" ht="30">
      <c r="A25" s="21"/>
      <c r="B25" s="36" t="s">
        <v>299</v>
      </c>
      <c r="C25" s="8" t="s">
        <v>300</v>
      </c>
      <c r="D25" s="9">
        <v>0</v>
      </c>
      <c r="E25" s="9">
        <v>0</v>
      </c>
    </row>
    <row r="26" spans="1:5" ht="15">
      <c r="A26" s="21"/>
      <c r="B26" s="36" t="s">
        <v>301</v>
      </c>
      <c r="C26" s="7" t="s">
        <v>302</v>
      </c>
      <c r="D26" s="9">
        <v>0</v>
      </c>
      <c r="E26" s="9">
        <v>0</v>
      </c>
    </row>
    <row r="27" spans="1:5" ht="15">
      <c r="A27" s="21"/>
      <c r="B27" s="36" t="s">
        <v>303</v>
      </c>
      <c r="C27" s="7" t="s">
        <v>304</v>
      </c>
      <c r="D27" s="9">
        <v>0</v>
      </c>
      <c r="E27" s="9">
        <v>0</v>
      </c>
    </row>
    <row r="28" spans="1:5" ht="45">
      <c r="A28" s="21"/>
      <c r="B28" s="36" t="s">
        <v>305</v>
      </c>
      <c r="C28" s="8" t="s">
        <v>306</v>
      </c>
      <c r="D28" s="9">
        <v>688510</v>
      </c>
      <c r="E28" s="9">
        <v>86738</v>
      </c>
    </row>
    <row r="29" spans="1:5" ht="30">
      <c r="A29" s="21"/>
      <c r="B29" s="36" t="s">
        <v>307</v>
      </c>
      <c r="C29" s="7" t="s">
        <v>308</v>
      </c>
      <c r="D29" s="9">
        <v>688510</v>
      </c>
      <c r="E29" s="9">
        <v>86738</v>
      </c>
    </row>
    <row r="30" spans="1:5" ht="15">
      <c r="A30" s="21"/>
      <c r="B30" s="36" t="s">
        <v>309</v>
      </c>
      <c r="C30" s="7" t="s">
        <v>304</v>
      </c>
      <c r="D30" s="9">
        <v>0</v>
      </c>
      <c r="E30" s="9">
        <v>0</v>
      </c>
    </row>
    <row r="31" spans="1:5" ht="30">
      <c r="A31" s="21"/>
      <c r="B31" s="36" t="s">
        <v>310</v>
      </c>
      <c r="C31" s="8" t="s">
        <v>311</v>
      </c>
      <c r="D31" s="9">
        <v>666504</v>
      </c>
      <c r="E31" s="9">
        <v>450277</v>
      </c>
    </row>
    <row r="32" spans="1:5" ht="15">
      <c r="A32" s="21"/>
      <c r="B32" s="36" t="s">
        <v>312</v>
      </c>
      <c r="C32" s="7" t="s">
        <v>313</v>
      </c>
      <c r="D32" s="9">
        <v>0</v>
      </c>
      <c r="E32" s="9">
        <v>0</v>
      </c>
    </row>
    <row r="33" spans="1:5" ht="15">
      <c r="A33" s="21"/>
      <c r="B33" s="36" t="s">
        <v>314</v>
      </c>
      <c r="C33" s="7" t="s">
        <v>315</v>
      </c>
      <c r="D33" s="9">
        <v>0</v>
      </c>
      <c r="E33" s="9">
        <v>0</v>
      </c>
    </row>
    <row r="34" spans="1:5" ht="15">
      <c r="A34" s="21"/>
      <c r="B34" s="36" t="s">
        <v>316</v>
      </c>
      <c r="C34" s="7" t="s">
        <v>317</v>
      </c>
      <c r="D34" s="9">
        <v>0</v>
      </c>
      <c r="E34" s="9">
        <v>0</v>
      </c>
    </row>
    <row r="35" spans="1:5" ht="15">
      <c r="A35" s="21"/>
      <c r="B35" s="36" t="s">
        <v>318</v>
      </c>
      <c r="C35" s="7" t="s">
        <v>319</v>
      </c>
      <c r="D35" s="9">
        <v>0</v>
      </c>
      <c r="E35" s="9">
        <v>0</v>
      </c>
    </row>
    <row r="36" spans="1:5" ht="30">
      <c r="A36" s="21"/>
      <c r="B36" s="36" t="s">
        <v>320</v>
      </c>
      <c r="C36" s="7" t="s">
        <v>321</v>
      </c>
      <c r="D36" s="9">
        <v>0</v>
      </c>
      <c r="E36" s="9">
        <v>0</v>
      </c>
    </row>
    <row r="37" spans="1:5" ht="30">
      <c r="A37" s="21"/>
      <c r="B37" s="36" t="s">
        <v>322</v>
      </c>
      <c r="C37" s="7" t="s">
        <v>323</v>
      </c>
      <c r="D37" s="9">
        <v>666504</v>
      </c>
      <c r="E37" s="9">
        <v>450277</v>
      </c>
    </row>
    <row r="38" spans="1:5" ht="15">
      <c r="A38" s="21"/>
      <c r="B38" s="36" t="s">
        <v>324</v>
      </c>
      <c r="C38" s="7" t="s">
        <v>325</v>
      </c>
      <c r="D38" s="9">
        <v>0</v>
      </c>
      <c r="E38" s="9"/>
    </row>
    <row r="39" spans="1:5" ht="30">
      <c r="A39" s="21"/>
      <c r="B39" s="36" t="s">
        <v>76</v>
      </c>
      <c r="C39" s="8" t="s">
        <v>326</v>
      </c>
      <c r="D39" s="9">
        <v>9003364</v>
      </c>
      <c r="E39" s="9">
        <v>11391769.43523</v>
      </c>
    </row>
    <row r="40" spans="1:5" ht="45">
      <c r="A40" s="21"/>
      <c r="B40" s="36" t="s">
        <v>327</v>
      </c>
      <c r="C40" s="8" t="s">
        <v>328</v>
      </c>
      <c r="D40" s="9">
        <v>529356</v>
      </c>
      <c r="E40" s="9">
        <v>364.77873</v>
      </c>
    </row>
    <row r="41" spans="1:5" ht="30">
      <c r="A41" s="21"/>
      <c r="B41" s="36" t="s">
        <v>329</v>
      </c>
      <c r="C41" s="7" t="s">
        <v>330</v>
      </c>
      <c r="D41" s="9">
        <v>0</v>
      </c>
      <c r="E41" s="9">
        <v>0</v>
      </c>
    </row>
    <row r="42" spans="1:5" ht="15">
      <c r="A42" s="21"/>
      <c r="B42" s="36" t="s">
        <v>331</v>
      </c>
      <c r="C42" s="7" t="s">
        <v>332</v>
      </c>
      <c r="D42" s="9">
        <v>0</v>
      </c>
      <c r="E42" s="9">
        <v>0</v>
      </c>
    </row>
    <row r="43" spans="1:5" ht="30">
      <c r="A43" s="21"/>
      <c r="B43" s="36" t="s">
        <v>333</v>
      </c>
      <c r="C43" s="7" t="s">
        <v>334</v>
      </c>
      <c r="D43" s="9">
        <v>529356</v>
      </c>
      <c r="E43" s="9">
        <v>364.77873</v>
      </c>
    </row>
    <row r="44" spans="1:5" ht="30">
      <c r="A44" s="21"/>
      <c r="B44" s="36" t="s">
        <v>335</v>
      </c>
      <c r="C44" s="7" t="s">
        <v>336</v>
      </c>
      <c r="D44" s="9">
        <v>0</v>
      </c>
      <c r="E44" s="9">
        <v>0</v>
      </c>
    </row>
    <row r="45" spans="1:5" ht="30">
      <c r="A45" s="21"/>
      <c r="B45" s="36" t="s">
        <v>337</v>
      </c>
      <c r="C45" s="8" t="s">
        <v>338</v>
      </c>
      <c r="D45" s="9">
        <v>3120935</v>
      </c>
      <c r="E45" s="9">
        <v>3170017.80879</v>
      </c>
    </row>
    <row r="46" spans="1:5" ht="15">
      <c r="A46" s="21"/>
      <c r="B46" s="36" t="s">
        <v>339</v>
      </c>
      <c r="C46" s="7" t="s">
        <v>340</v>
      </c>
      <c r="D46" s="9">
        <v>1911173</v>
      </c>
      <c r="E46" s="9">
        <v>2801561</v>
      </c>
    </row>
    <row r="47" spans="1:5" ht="30">
      <c r="A47" s="21"/>
      <c r="B47" s="36" t="s">
        <v>341</v>
      </c>
      <c r="C47" s="7" t="s">
        <v>342</v>
      </c>
      <c r="D47" s="9"/>
      <c r="E47" s="9">
        <v>29290.151120000002</v>
      </c>
    </row>
    <row r="48" spans="1:5" ht="30">
      <c r="A48" s="21"/>
      <c r="B48" s="36" t="s">
        <v>343</v>
      </c>
      <c r="C48" s="7" t="s">
        <v>344</v>
      </c>
      <c r="D48" s="9"/>
      <c r="E48" s="9">
        <v>0</v>
      </c>
    </row>
    <row r="49" spans="1:5" ht="30">
      <c r="A49" s="21"/>
      <c r="B49" s="36" t="s">
        <v>345</v>
      </c>
      <c r="C49" s="7" t="s">
        <v>346</v>
      </c>
      <c r="D49" s="9"/>
      <c r="E49" s="9">
        <v>30312.32518</v>
      </c>
    </row>
    <row r="50" spans="1:5" ht="15">
      <c r="A50" s="21"/>
      <c r="B50" s="36" t="s">
        <v>347</v>
      </c>
      <c r="C50" s="7" t="s">
        <v>348</v>
      </c>
      <c r="D50" s="9"/>
      <c r="E50" s="9">
        <v>27972.64342</v>
      </c>
    </row>
    <row r="51" spans="1:5" ht="30">
      <c r="A51" s="21"/>
      <c r="B51" s="36" t="s">
        <v>349</v>
      </c>
      <c r="C51" s="7" t="s">
        <v>350</v>
      </c>
      <c r="D51" s="9">
        <v>244543</v>
      </c>
      <c r="E51" s="9">
        <v>155727.28907</v>
      </c>
    </row>
    <row r="52" spans="1:5" ht="15">
      <c r="A52" s="21"/>
      <c r="B52" s="36" t="s">
        <v>351</v>
      </c>
      <c r="C52" s="7" t="s">
        <v>352</v>
      </c>
      <c r="D52" s="9">
        <v>308766</v>
      </c>
      <c r="E52" s="9">
        <v>64059.4</v>
      </c>
    </row>
    <row r="53" spans="1:5" ht="15">
      <c r="A53" s="21"/>
      <c r="B53" s="36" t="s">
        <v>353</v>
      </c>
      <c r="C53" s="7" t="s">
        <v>354</v>
      </c>
      <c r="D53" s="9">
        <v>80782</v>
      </c>
      <c r="E53" s="9">
        <v>8207.6</v>
      </c>
    </row>
    <row r="54" spans="1:5" ht="15">
      <c r="A54" s="21"/>
      <c r="B54" s="36" t="s">
        <v>355</v>
      </c>
      <c r="C54" s="7" t="s">
        <v>145</v>
      </c>
      <c r="D54" s="9">
        <v>575671</v>
      </c>
      <c r="E54" s="9">
        <v>52887.4</v>
      </c>
    </row>
    <row r="55" spans="1:5" ht="15">
      <c r="A55" s="21"/>
      <c r="B55" s="36" t="s">
        <v>356</v>
      </c>
      <c r="C55" s="8" t="s">
        <v>357</v>
      </c>
      <c r="D55" s="9">
        <v>5353073</v>
      </c>
      <c r="E55" s="9">
        <v>8221386.847709999</v>
      </c>
    </row>
    <row r="56" spans="1:5" ht="45">
      <c r="A56" s="21"/>
      <c r="B56" s="36" t="s">
        <v>358</v>
      </c>
      <c r="C56" s="7" t="s">
        <v>359</v>
      </c>
      <c r="D56" s="9">
        <v>0</v>
      </c>
      <c r="E56" s="9">
        <v>0</v>
      </c>
    </row>
    <row r="57" spans="1:5" ht="45">
      <c r="A57" s="21"/>
      <c r="B57" s="36" t="s">
        <v>360</v>
      </c>
      <c r="C57" s="7" t="s">
        <v>361</v>
      </c>
      <c r="D57" s="9">
        <v>12475</v>
      </c>
      <c r="E57" s="9">
        <v>61832</v>
      </c>
    </row>
    <row r="58" spans="1:5" ht="45">
      <c r="A58" s="21"/>
      <c r="B58" s="36" t="s">
        <v>362</v>
      </c>
      <c r="C58" s="7" t="s">
        <v>363</v>
      </c>
      <c r="D58" s="9">
        <v>0</v>
      </c>
      <c r="E58" s="9">
        <v>0</v>
      </c>
    </row>
    <row r="59" spans="1:5" ht="30">
      <c r="A59" s="21"/>
      <c r="B59" s="36" t="s">
        <v>364</v>
      </c>
      <c r="C59" s="7" t="s">
        <v>365</v>
      </c>
      <c r="D59" s="9">
        <v>0</v>
      </c>
      <c r="E59" s="9">
        <v>0</v>
      </c>
    </row>
    <row r="60" spans="1:5" ht="30">
      <c r="A60" s="21"/>
      <c r="B60" s="36" t="s">
        <v>366</v>
      </c>
      <c r="C60" s="7" t="s">
        <v>367</v>
      </c>
      <c r="D60" s="9">
        <v>2084891</v>
      </c>
      <c r="E60" s="9">
        <v>4105333</v>
      </c>
    </row>
    <row r="61" spans="1:5" ht="30">
      <c r="A61" s="21"/>
      <c r="B61" s="36" t="s">
        <v>368</v>
      </c>
      <c r="C61" s="7" t="s">
        <v>369</v>
      </c>
      <c r="D61" s="9">
        <v>158783.4</v>
      </c>
      <c r="E61" s="9">
        <v>528158</v>
      </c>
    </row>
    <row r="62" spans="1:5" ht="15">
      <c r="A62" s="21"/>
      <c r="B62" s="36" t="s">
        <v>370</v>
      </c>
      <c r="C62" s="7" t="s">
        <v>371</v>
      </c>
      <c r="D62" s="9">
        <v>0</v>
      </c>
      <c r="E62" s="9">
        <v>161405.5</v>
      </c>
    </row>
    <row r="63" spans="1:5" ht="15">
      <c r="A63" s="21"/>
      <c r="B63" s="36" t="s">
        <v>372</v>
      </c>
      <c r="C63" s="7" t="s">
        <v>373</v>
      </c>
      <c r="D63" s="9">
        <v>304639</v>
      </c>
      <c r="E63" s="9">
        <v>40211</v>
      </c>
    </row>
    <row r="64" spans="1:5" ht="30">
      <c r="A64" s="21"/>
      <c r="B64" s="36" t="s">
        <v>374</v>
      </c>
      <c r="C64" s="7" t="s">
        <v>375</v>
      </c>
      <c r="D64" s="9">
        <v>17188</v>
      </c>
      <c r="E64" s="9">
        <v>114579</v>
      </c>
    </row>
    <row r="65" spans="1:5" ht="30">
      <c r="A65" s="21"/>
      <c r="B65" s="36" t="s">
        <v>376</v>
      </c>
      <c r="C65" s="7" t="s">
        <v>377</v>
      </c>
      <c r="D65" s="9">
        <v>495450</v>
      </c>
      <c r="E65" s="9">
        <v>1130802</v>
      </c>
    </row>
    <row r="66" spans="1:5" ht="15">
      <c r="A66" s="21"/>
      <c r="B66" s="36" t="s">
        <v>378</v>
      </c>
      <c r="C66" s="7" t="s">
        <v>379</v>
      </c>
      <c r="D66" s="9">
        <v>0</v>
      </c>
      <c r="E66" s="9">
        <v>0</v>
      </c>
    </row>
    <row r="67" spans="1:5" ht="15">
      <c r="A67" s="21"/>
      <c r="B67" s="36" t="s">
        <v>380</v>
      </c>
      <c r="C67" s="7" t="s">
        <v>381</v>
      </c>
      <c r="D67" s="9">
        <v>108687</v>
      </c>
      <c r="E67" s="9">
        <v>256370</v>
      </c>
    </row>
    <row r="68" spans="1:5" ht="15">
      <c r="A68" s="21"/>
      <c r="B68" s="36" t="s">
        <v>382</v>
      </c>
      <c r="C68" s="7" t="s">
        <v>383</v>
      </c>
      <c r="D68" s="9">
        <v>58967</v>
      </c>
      <c r="E68" s="9">
        <v>118624</v>
      </c>
    </row>
    <row r="69" spans="1:5" ht="15">
      <c r="A69" s="21"/>
      <c r="B69" s="36" t="s">
        <v>384</v>
      </c>
      <c r="C69" s="7" t="s">
        <v>385</v>
      </c>
      <c r="D69" s="9">
        <v>52890</v>
      </c>
      <c r="E69" s="9">
        <v>6615</v>
      </c>
    </row>
    <row r="70" spans="1:5" ht="30">
      <c r="A70" s="21"/>
      <c r="B70" s="36" t="s">
        <v>386</v>
      </c>
      <c r="C70" s="7" t="s">
        <v>387</v>
      </c>
      <c r="D70" s="9">
        <v>3680</v>
      </c>
      <c r="E70" s="9">
        <v>112900</v>
      </c>
    </row>
    <row r="71" spans="1:5" ht="30">
      <c r="A71" s="21"/>
      <c r="B71" s="36" t="s">
        <v>388</v>
      </c>
      <c r="C71" s="7" t="s">
        <v>389</v>
      </c>
      <c r="D71" s="9">
        <v>1389.8</v>
      </c>
      <c r="E71" s="9">
        <v>54007</v>
      </c>
    </row>
    <row r="72" spans="1:5" ht="15">
      <c r="A72" s="21"/>
      <c r="B72" s="36" t="s">
        <v>390</v>
      </c>
      <c r="C72" s="7" t="s">
        <v>391</v>
      </c>
      <c r="D72" s="9">
        <v>1290</v>
      </c>
      <c r="E72" s="9">
        <v>0</v>
      </c>
    </row>
    <row r="73" spans="1:5" ht="30">
      <c r="A73" s="21"/>
      <c r="B73" s="36" t="s">
        <v>392</v>
      </c>
      <c r="C73" s="7" t="s">
        <v>393</v>
      </c>
      <c r="D73" s="9">
        <v>68171.4</v>
      </c>
      <c r="E73" s="9">
        <v>284482</v>
      </c>
    </row>
    <row r="74" spans="1:5" ht="15">
      <c r="A74" s="21"/>
      <c r="B74" s="36" t="s">
        <v>394</v>
      </c>
      <c r="C74" s="7" t="s">
        <v>395</v>
      </c>
      <c r="D74" s="9">
        <v>0</v>
      </c>
      <c r="E74" s="9">
        <v>0</v>
      </c>
    </row>
    <row r="75" spans="1:5" ht="30">
      <c r="A75" s="21"/>
      <c r="B75" s="36" t="s">
        <v>396</v>
      </c>
      <c r="C75" s="7" t="s">
        <v>397</v>
      </c>
      <c r="D75" s="9">
        <v>207393</v>
      </c>
      <c r="E75" s="9">
        <v>617957</v>
      </c>
    </row>
    <row r="76" spans="1:5" ht="15">
      <c r="A76" s="21"/>
      <c r="B76" s="36" t="s">
        <v>398</v>
      </c>
      <c r="C76" s="7" t="s">
        <v>399</v>
      </c>
      <c r="D76" s="9">
        <v>40144.9</v>
      </c>
      <c r="E76" s="9">
        <v>89418</v>
      </c>
    </row>
    <row r="77" spans="1:5" ht="15">
      <c r="A77" s="21"/>
      <c r="B77" s="36" t="s">
        <v>400</v>
      </c>
      <c r="C77" s="7" t="s">
        <v>401</v>
      </c>
      <c r="D77" s="9">
        <v>18704.2</v>
      </c>
      <c r="E77" s="9">
        <v>16799.09971</v>
      </c>
    </row>
    <row r="78" spans="1:5" ht="15">
      <c r="A78" s="21"/>
      <c r="B78" s="36" t="s">
        <v>402</v>
      </c>
      <c r="C78" s="7" t="s">
        <v>403</v>
      </c>
      <c r="D78" s="9">
        <v>0</v>
      </c>
      <c r="E78" s="9">
        <v>3959.248</v>
      </c>
    </row>
    <row r="79" spans="1:5" ht="30">
      <c r="A79" s="21"/>
      <c r="B79" s="36" t="s">
        <v>404</v>
      </c>
      <c r="C79" s="7" t="s">
        <v>405</v>
      </c>
      <c r="D79" s="9">
        <v>0</v>
      </c>
      <c r="E79" s="9">
        <v>0</v>
      </c>
    </row>
    <row r="80" spans="1:5" ht="15">
      <c r="A80" s="21"/>
      <c r="B80" s="36" t="s">
        <v>406</v>
      </c>
      <c r="C80" s="7" t="s">
        <v>145</v>
      </c>
      <c r="D80" s="9">
        <v>1718329.3000000003</v>
      </c>
      <c r="E80" s="9">
        <v>517935</v>
      </c>
    </row>
    <row r="81" spans="1:5" ht="30">
      <c r="A81" s="21"/>
      <c r="B81" s="36" t="s">
        <v>102</v>
      </c>
      <c r="C81" s="8" t="s">
        <v>407</v>
      </c>
      <c r="D81" s="9">
        <v>-7648350</v>
      </c>
      <c r="E81" s="9">
        <v>-10854754.43523</v>
      </c>
    </row>
    <row r="82" spans="1:5" ht="60">
      <c r="A82" s="21"/>
      <c r="B82" s="36" t="s">
        <v>104</v>
      </c>
      <c r="C82" s="8" t="s">
        <v>408</v>
      </c>
      <c r="D82" s="9">
        <v>9727133</v>
      </c>
      <c r="E82" s="9">
        <v>15642890.772830004</v>
      </c>
    </row>
    <row r="83" spans="1:5" ht="15">
      <c r="A83" s="21"/>
      <c r="B83" s="36" t="s">
        <v>122</v>
      </c>
      <c r="C83" s="8" t="s">
        <v>409</v>
      </c>
      <c r="D83" s="9">
        <v>336665</v>
      </c>
      <c r="E83" s="9">
        <v>1932257.5999999999</v>
      </c>
    </row>
    <row r="84" spans="1:5" ht="15">
      <c r="A84" s="21"/>
      <c r="B84" s="36" t="s">
        <v>410</v>
      </c>
      <c r="C84" s="7" t="s">
        <v>411</v>
      </c>
      <c r="D84" s="9">
        <v>0</v>
      </c>
      <c r="E84" s="9">
        <v>0</v>
      </c>
    </row>
    <row r="85" spans="1:5" ht="15">
      <c r="A85" s="21"/>
      <c r="B85" s="36" t="s">
        <v>412</v>
      </c>
      <c r="C85" s="7" t="s">
        <v>413</v>
      </c>
      <c r="D85" s="9">
        <v>56963</v>
      </c>
      <c r="E85" s="9">
        <v>1297947</v>
      </c>
    </row>
    <row r="86" spans="1:5" ht="30">
      <c r="A86" s="21"/>
      <c r="B86" s="36" t="s">
        <v>414</v>
      </c>
      <c r="C86" s="7" t="s">
        <v>415</v>
      </c>
      <c r="D86" s="9"/>
      <c r="E86" s="9">
        <v>0</v>
      </c>
    </row>
    <row r="87" spans="1:5" ht="30">
      <c r="A87" s="21"/>
      <c r="B87" s="36" t="s">
        <v>416</v>
      </c>
      <c r="C87" s="7" t="s">
        <v>417</v>
      </c>
      <c r="D87" s="9"/>
      <c r="E87" s="9">
        <v>0</v>
      </c>
    </row>
    <row r="88" spans="1:5" ht="30">
      <c r="A88" s="21"/>
      <c r="B88" s="36" t="s">
        <v>418</v>
      </c>
      <c r="C88" s="7" t="s">
        <v>419</v>
      </c>
      <c r="D88" s="9"/>
      <c r="E88" s="9">
        <v>342282.4</v>
      </c>
    </row>
    <row r="89" spans="1:5" ht="30">
      <c r="A89" s="21"/>
      <c r="B89" s="36" t="s">
        <v>420</v>
      </c>
      <c r="C89" s="7" t="s">
        <v>421</v>
      </c>
      <c r="D89" s="9">
        <v>279702</v>
      </c>
      <c r="E89" s="9">
        <v>292028.2</v>
      </c>
    </row>
    <row r="90" spans="1:6" ht="30">
      <c r="A90" s="21"/>
      <c r="B90" s="36" t="s">
        <v>146</v>
      </c>
      <c r="C90" s="8" t="s">
        <v>422</v>
      </c>
      <c r="D90" s="9">
        <v>9390468</v>
      </c>
      <c r="E90" s="9">
        <v>13710633.172830004</v>
      </c>
      <c r="F90" s="12"/>
    </row>
    <row r="91" spans="1:5" ht="30">
      <c r="A91" s="21"/>
      <c r="B91" s="36" t="s">
        <v>149</v>
      </c>
      <c r="C91" s="8" t="s">
        <v>423</v>
      </c>
      <c r="D91" s="9">
        <v>1994631</v>
      </c>
      <c r="E91" s="9">
        <v>297837.8</v>
      </c>
    </row>
    <row r="92" spans="1:5" ht="15">
      <c r="A92" s="21"/>
      <c r="B92" s="36" t="s">
        <v>151</v>
      </c>
      <c r="C92" s="7" t="s">
        <v>424</v>
      </c>
      <c r="D92" s="9">
        <v>0</v>
      </c>
      <c r="E92" s="9">
        <v>0</v>
      </c>
    </row>
    <row r="93" spans="1:5" ht="15">
      <c r="A93" s="21"/>
      <c r="B93" s="36" t="s">
        <v>153</v>
      </c>
      <c r="C93" s="7" t="s">
        <v>425</v>
      </c>
      <c r="D93" s="9">
        <v>0</v>
      </c>
      <c r="E93" s="9">
        <v>0</v>
      </c>
    </row>
    <row r="94" spans="1:5" ht="15">
      <c r="A94" s="21"/>
      <c r="B94" s="36" t="s">
        <v>155</v>
      </c>
      <c r="C94" s="7" t="s">
        <v>426</v>
      </c>
      <c r="D94" s="9">
        <v>0</v>
      </c>
      <c r="E94" s="9">
        <v>0</v>
      </c>
    </row>
    <row r="95" spans="1:5" ht="15">
      <c r="A95" s="21"/>
      <c r="B95" s="36" t="s">
        <v>157</v>
      </c>
      <c r="C95" s="7" t="s">
        <v>427</v>
      </c>
      <c r="D95" s="9">
        <v>0</v>
      </c>
      <c r="E95" s="9">
        <v>0</v>
      </c>
    </row>
    <row r="96" spans="1:5" ht="30">
      <c r="A96" s="21"/>
      <c r="B96" s="36" t="s">
        <v>159</v>
      </c>
      <c r="C96" s="7" t="s">
        <v>428</v>
      </c>
      <c r="D96" s="9">
        <v>0</v>
      </c>
      <c r="E96" s="9">
        <v>0</v>
      </c>
    </row>
    <row r="97" spans="1:5" ht="15">
      <c r="A97" s="21"/>
      <c r="B97" s="36" t="s">
        <v>161</v>
      </c>
      <c r="C97" s="7" t="s">
        <v>145</v>
      </c>
      <c r="D97" s="9">
        <v>1994631</v>
      </c>
      <c r="E97" s="9">
        <v>297837.8</v>
      </c>
    </row>
    <row r="98" spans="1:5" ht="30">
      <c r="A98" s="21"/>
      <c r="B98" s="36" t="s">
        <v>165</v>
      </c>
      <c r="C98" s="8" t="s">
        <v>429</v>
      </c>
      <c r="D98" s="9">
        <v>177494</v>
      </c>
      <c r="E98" s="9">
        <v>262311</v>
      </c>
    </row>
    <row r="99" spans="1:5" ht="15">
      <c r="A99" s="21"/>
      <c r="B99" s="36" t="s">
        <v>167</v>
      </c>
      <c r="C99" s="7" t="s">
        <v>430</v>
      </c>
      <c r="D99" s="9">
        <v>58183</v>
      </c>
      <c r="E99" s="9">
        <v>66167.291</v>
      </c>
    </row>
    <row r="100" spans="1:5" ht="15">
      <c r="A100" s="21"/>
      <c r="B100" s="36" t="s">
        <v>168</v>
      </c>
      <c r="C100" s="7" t="s">
        <v>431</v>
      </c>
      <c r="D100" s="9">
        <v>0</v>
      </c>
      <c r="E100" s="9"/>
    </row>
    <row r="101" spans="1:5" ht="15">
      <c r="A101" s="21"/>
      <c r="B101" s="36" t="s">
        <v>432</v>
      </c>
      <c r="C101" s="7" t="s">
        <v>433</v>
      </c>
      <c r="D101" s="9">
        <v>72.2</v>
      </c>
      <c r="E101" s="9">
        <v>0</v>
      </c>
    </row>
    <row r="102" spans="1:5" ht="15">
      <c r="A102" s="21"/>
      <c r="B102" s="36" t="s">
        <v>434</v>
      </c>
      <c r="C102" s="7" t="s">
        <v>435</v>
      </c>
      <c r="D102" s="9">
        <v>73895.8</v>
      </c>
      <c r="E102" s="9">
        <v>99327.86426</v>
      </c>
    </row>
    <row r="103" spans="1:5" ht="15">
      <c r="A103" s="21"/>
      <c r="B103" s="36" t="s">
        <v>436</v>
      </c>
      <c r="C103" s="7" t="s">
        <v>145</v>
      </c>
      <c r="D103" s="9">
        <v>45343</v>
      </c>
      <c r="E103" s="9">
        <v>96816.5236</v>
      </c>
    </row>
    <row r="104" spans="1:5" ht="30">
      <c r="A104" s="21"/>
      <c r="B104" s="36" t="s">
        <v>170</v>
      </c>
      <c r="C104" s="8" t="s">
        <v>437</v>
      </c>
      <c r="D104" s="9">
        <v>11207605</v>
      </c>
      <c r="E104" s="9">
        <v>13746160</v>
      </c>
    </row>
    <row r="105" spans="1:5" ht="15">
      <c r="A105" s="21"/>
      <c r="B105" s="36" t="s">
        <v>172</v>
      </c>
      <c r="C105" s="7" t="s">
        <v>438</v>
      </c>
      <c r="D105" s="9">
        <v>0</v>
      </c>
      <c r="E105" s="9">
        <v>0</v>
      </c>
    </row>
    <row r="106" spans="1:5" ht="15">
      <c r="A106" s="21"/>
      <c r="B106" s="36" t="s">
        <v>175</v>
      </c>
      <c r="C106" s="7" t="s">
        <v>439</v>
      </c>
      <c r="D106" s="9">
        <v>0</v>
      </c>
      <c r="E106" s="9">
        <v>0</v>
      </c>
    </row>
    <row r="107" spans="1:6" ht="30">
      <c r="A107" s="21"/>
      <c r="B107" s="36" t="s">
        <v>187</v>
      </c>
      <c r="C107" s="8" t="s">
        <v>440</v>
      </c>
      <c r="D107" s="9">
        <v>11207605</v>
      </c>
      <c r="E107" s="9">
        <v>13746160</v>
      </c>
      <c r="F107" s="12"/>
    </row>
    <row r="108" spans="1:5" ht="15">
      <c r="A108" s="21"/>
      <c r="B108" s="36" t="s">
        <v>199</v>
      </c>
      <c r="C108" s="7" t="s">
        <v>441</v>
      </c>
      <c r="D108" s="9">
        <v>2548913</v>
      </c>
      <c r="E108" s="9">
        <v>2285986</v>
      </c>
    </row>
    <row r="109" spans="1:7" ht="15">
      <c r="A109" s="21"/>
      <c r="B109" s="36" t="s">
        <v>224</v>
      </c>
      <c r="C109" s="8" t="s">
        <v>442</v>
      </c>
      <c r="D109" s="9">
        <v>8658692</v>
      </c>
      <c r="E109" s="9">
        <v>11460174</v>
      </c>
      <c r="G109" s="12"/>
    </row>
    <row r="110" spans="2:5" ht="12.75">
      <c r="D110" s="13"/>
      <c r="E110" s="13"/>
    </row>
    <row r="111" spans="1:5" s="15" customFormat="1" ht="15">
      <c r="A111" s="22"/>
      <c r="D111" s="16" t="s">
        <v>270</v>
      </c>
      <c r="E111" s="26"/>
    </row>
    <row r="112" spans="1:5" s="15" customFormat="1" ht="15">
      <c r="A112" s="22"/>
      <c r="D112" s="16" t="s">
        <v>271</v>
      </c>
      <c r="E112" s="26"/>
    </row>
    <row r="113" ht="12.75">
      <c r="E113" s="27"/>
    </row>
    <row r="114" ht="12.75">
      <c r="E114" s="33"/>
    </row>
  </sheetData>
  <sheetProtection/>
  <printOptions/>
  <pageMargins left="0.25" right="0.25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1">
      <selection activeCell="H19" sqref="H19"/>
    </sheetView>
  </sheetViews>
  <sheetFormatPr defaultColWidth="9.140625" defaultRowHeight="12.75"/>
  <cols>
    <col min="3" max="3" width="33.140625" style="0" customWidth="1"/>
    <col min="4" max="5" width="17.57421875" style="24" customWidth="1"/>
    <col min="6" max="7" width="17.57421875" style="0" customWidth="1"/>
    <col min="8" max="8" width="19.140625" style="0" bestFit="1" customWidth="1"/>
    <col min="9" max="9" width="17.57421875" style="0" customWidth="1"/>
    <col min="10" max="10" width="11.7109375" style="0" bestFit="1" customWidth="1"/>
    <col min="12" max="12" width="15.28125" style="0" bestFit="1" customWidth="1"/>
    <col min="13" max="13" width="19.140625" style="0" bestFit="1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443</v>
      </c>
    </row>
    <row r="4" ht="15">
      <c r="I4" s="3" t="s">
        <v>3</v>
      </c>
    </row>
    <row r="5" spans="2:9" ht="60">
      <c r="B5" s="5" t="s">
        <v>4</v>
      </c>
      <c r="C5" s="5" t="s">
        <v>5</v>
      </c>
      <c r="D5" s="5" t="s">
        <v>444</v>
      </c>
      <c r="E5" s="5" t="s">
        <v>445</v>
      </c>
      <c r="F5" s="5" t="s">
        <v>446</v>
      </c>
      <c r="G5" s="5" t="s">
        <v>447</v>
      </c>
      <c r="H5" s="5" t="s">
        <v>448</v>
      </c>
      <c r="I5" s="5" t="s">
        <v>449</v>
      </c>
    </row>
    <row r="6" spans="2:9" ht="30">
      <c r="B6" s="35" t="s">
        <v>149</v>
      </c>
      <c r="C6" s="8" t="s">
        <v>549</v>
      </c>
      <c r="D6" s="9">
        <v>6096873</v>
      </c>
      <c r="E6" s="9">
        <v>0</v>
      </c>
      <c r="F6" s="9">
        <v>0</v>
      </c>
      <c r="G6" s="9">
        <v>0</v>
      </c>
      <c r="H6" s="9">
        <v>7791347</v>
      </c>
      <c r="I6" s="9">
        <f aca="true" t="shared" si="0" ref="I6:I14">SUM(D6:H6)</f>
        <v>13888220</v>
      </c>
    </row>
    <row r="7" spans="2:9" ht="15">
      <c r="B7" s="35" t="s">
        <v>11</v>
      </c>
      <c r="C7" s="7" t="s">
        <v>450</v>
      </c>
      <c r="D7" s="9">
        <v>0</v>
      </c>
      <c r="E7" s="9">
        <v>0</v>
      </c>
      <c r="F7" s="9">
        <v>0</v>
      </c>
      <c r="G7" s="9">
        <v>0</v>
      </c>
      <c r="H7" s="9"/>
      <c r="I7" s="9">
        <f t="shared" si="0"/>
        <v>0</v>
      </c>
    </row>
    <row r="8" spans="2:9" ht="15">
      <c r="B8" s="35" t="s">
        <v>19</v>
      </c>
      <c r="C8" s="8" t="s">
        <v>451</v>
      </c>
      <c r="D8" s="9">
        <v>0</v>
      </c>
      <c r="E8" s="9">
        <v>0</v>
      </c>
      <c r="F8" s="9">
        <v>0</v>
      </c>
      <c r="G8" s="9">
        <v>0</v>
      </c>
      <c r="H8" s="9">
        <v>-3358</v>
      </c>
      <c r="I8" s="9">
        <f t="shared" si="0"/>
        <v>-3358</v>
      </c>
    </row>
    <row r="9" spans="2:9" ht="30">
      <c r="B9" s="35" t="s">
        <v>31</v>
      </c>
      <c r="C9" s="7" t="s">
        <v>452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f t="shared" si="0"/>
        <v>0</v>
      </c>
    </row>
    <row r="10" spans="2:9" ht="30">
      <c r="B10" s="35" t="s">
        <v>49</v>
      </c>
      <c r="C10" s="7" t="s">
        <v>453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f t="shared" si="0"/>
        <v>0</v>
      </c>
    </row>
    <row r="11" spans="2:9" ht="30">
      <c r="B11" s="35" t="s">
        <v>76</v>
      </c>
      <c r="C11" s="7" t="s">
        <v>454</v>
      </c>
      <c r="D11" s="9">
        <v>0</v>
      </c>
      <c r="E11" s="9">
        <v>0</v>
      </c>
      <c r="F11" s="9">
        <v>0</v>
      </c>
      <c r="G11" s="9">
        <v>16463</v>
      </c>
      <c r="H11" s="9">
        <v>0</v>
      </c>
      <c r="I11" s="9">
        <f t="shared" si="0"/>
        <v>16463</v>
      </c>
    </row>
    <row r="12" spans="2:9" ht="30">
      <c r="B12" s="35" t="s">
        <v>102</v>
      </c>
      <c r="C12" s="7" t="s">
        <v>455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f t="shared" si="0"/>
        <v>0</v>
      </c>
    </row>
    <row r="13" spans="2:9" ht="15">
      <c r="B13" s="35" t="s">
        <v>104</v>
      </c>
      <c r="C13" s="7" t="s">
        <v>456</v>
      </c>
      <c r="D13" s="9">
        <v>0</v>
      </c>
      <c r="E13" s="9">
        <v>0</v>
      </c>
      <c r="F13" s="9">
        <v>0</v>
      </c>
      <c r="G13" s="9">
        <v>0</v>
      </c>
      <c r="H13" s="9">
        <v>8667296</v>
      </c>
      <c r="I13" s="9">
        <f t="shared" si="0"/>
        <v>8667296</v>
      </c>
    </row>
    <row r="14" spans="2:9" ht="15">
      <c r="B14" s="35" t="s">
        <v>122</v>
      </c>
      <c r="C14" s="7" t="s">
        <v>395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f t="shared" si="0"/>
        <v>0</v>
      </c>
    </row>
    <row r="15" spans="2:12" ht="15">
      <c r="B15" s="35" t="s">
        <v>146</v>
      </c>
      <c r="C15" s="7" t="s">
        <v>457</v>
      </c>
      <c r="D15" s="9">
        <v>10185364.4</v>
      </c>
      <c r="E15" s="9">
        <v>15377737.7</v>
      </c>
      <c r="F15" s="9">
        <v>0</v>
      </c>
      <c r="G15" s="9">
        <v>0</v>
      </c>
      <c r="H15" s="9">
        <v>-7743029</v>
      </c>
      <c r="I15" s="9">
        <f aca="true" t="shared" si="1" ref="I15:I25">SUM(D15:H15)</f>
        <v>17820073.1</v>
      </c>
      <c r="L15" s="12"/>
    </row>
    <row r="16" spans="2:9" ht="30">
      <c r="B16" s="35" t="s">
        <v>149</v>
      </c>
      <c r="C16" s="8" t="s">
        <v>548</v>
      </c>
      <c r="D16" s="9">
        <f>SUM(D6:D15)</f>
        <v>16282237.4</v>
      </c>
      <c r="E16" s="9">
        <f>SUM(E6:E15)</f>
        <v>15377737.7</v>
      </c>
      <c r="F16" s="9">
        <v>0</v>
      </c>
      <c r="G16" s="9">
        <f>SUM(G6:G15)</f>
        <v>16463</v>
      </c>
      <c r="H16" s="9">
        <f>SUM(H6:H15)</f>
        <v>8712256</v>
      </c>
      <c r="I16" s="9">
        <f>SUM(D16:H16)</f>
        <v>40388694.1</v>
      </c>
    </row>
    <row r="17" spans="2:9" ht="15">
      <c r="B17" s="35" t="s">
        <v>11</v>
      </c>
      <c r="C17" s="7" t="s">
        <v>450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f t="shared" si="1"/>
        <v>0</v>
      </c>
    </row>
    <row r="18" spans="2:13" ht="15">
      <c r="B18" s="35" t="s">
        <v>19</v>
      </c>
      <c r="C18" s="8" t="s">
        <v>451</v>
      </c>
      <c r="D18" s="9">
        <v>0</v>
      </c>
      <c r="E18" s="9">
        <v>0</v>
      </c>
      <c r="F18" s="9">
        <v>0</v>
      </c>
      <c r="G18" s="9">
        <v>0</v>
      </c>
      <c r="H18" s="9">
        <f>901335+4257</f>
        <v>905592</v>
      </c>
      <c r="I18" s="9">
        <f t="shared" si="1"/>
        <v>905592</v>
      </c>
      <c r="J18" s="12"/>
      <c r="L18" s="27"/>
      <c r="M18" s="28"/>
    </row>
    <row r="19" spans="2:13" ht="30">
      <c r="B19" s="35" t="s">
        <v>31</v>
      </c>
      <c r="C19" s="7" t="s">
        <v>452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f t="shared" si="1"/>
        <v>0</v>
      </c>
      <c r="M19" s="28"/>
    </row>
    <row r="20" spans="2:9" ht="30">
      <c r="B20" s="35" t="s">
        <v>49</v>
      </c>
      <c r="C20" s="7" t="s">
        <v>453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 t="shared" si="1"/>
        <v>0</v>
      </c>
    </row>
    <row r="21" spans="2:9" ht="30">
      <c r="B21" s="35" t="s">
        <v>76</v>
      </c>
      <c r="C21" s="7" t="s">
        <v>454</v>
      </c>
      <c r="D21" s="9">
        <v>0</v>
      </c>
      <c r="E21" s="9">
        <v>0</v>
      </c>
      <c r="F21" s="9">
        <v>0</v>
      </c>
      <c r="G21" s="9">
        <v>-72393</v>
      </c>
      <c r="H21" s="9">
        <v>0</v>
      </c>
      <c r="I21" s="9">
        <f t="shared" si="1"/>
        <v>-72393</v>
      </c>
    </row>
    <row r="22" spans="2:9" ht="30">
      <c r="B22" s="35" t="s">
        <v>102</v>
      </c>
      <c r="C22" s="7" t="s">
        <v>455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f t="shared" si="1"/>
        <v>0</v>
      </c>
    </row>
    <row r="23" spans="2:9" ht="15">
      <c r="B23" s="35" t="s">
        <v>104</v>
      </c>
      <c r="C23" s="7" t="s">
        <v>456</v>
      </c>
      <c r="D23" s="9">
        <v>0</v>
      </c>
      <c r="E23" s="9">
        <v>0</v>
      </c>
      <c r="F23" s="9">
        <v>0</v>
      </c>
      <c r="G23" s="9">
        <v>0</v>
      </c>
      <c r="H23" s="9">
        <v>11474900.9</v>
      </c>
      <c r="I23" s="9">
        <f>SUM(D23:H23)</f>
        <v>11474900.9</v>
      </c>
    </row>
    <row r="24" spans="2:9" ht="15">
      <c r="B24" s="35" t="s">
        <v>122</v>
      </c>
      <c r="C24" s="7" t="s">
        <v>395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f t="shared" si="1"/>
        <v>0</v>
      </c>
    </row>
    <row r="25" spans="2:9" ht="15">
      <c r="B25" s="53" t="s">
        <v>146</v>
      </c>
      <c r="C25" s="54" t="s">
        <v>457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f t="shared" si="1"/>
        <v>0</v>
      </c>
    </row>
    <row r="26" spans="2:9" ht="30">
      <c r="B26" s="55" t="s">
        <v>149</v>
      </c>
      <c r="C26" s="56" t="s">
        <v>547</v>
      </c>
      <c r="D26" s="57">
        <f>SUM(D16:D25)</f>
        <v>16282237.4</v>
      </c>
      <c r="E26" s="57">
        <f>SUM(E16:E25)</f>
        <v>15377737.7</v>
      </c>
      <c r="F26" s="57">
        <f>SUM(F16:F25)</f>
        <v>0</v>
      </c>
      <c r="G26" s="57">
        <f>SUM(G16:G25)</f>
        <v>-55930</v>
      </c>
      <c r="H26" s="57">
        <f>SUM(H16:H25)</f>
        <v>21092748.9</v>
      </c>
      <c r="I26" s="57">
        <f>SUM(D26:H26)</f>
        <v>52696794</v>
      </c>
    </row>
    <row r="27" spans="1:9" ht="15">
      <c r="D27" s="24" t="s">
        <v>8</v>
      </c>
      <c r="G27" s="51"/>
      <c r="H27" s="52"/>
      <c r="I27" s="51"/>
    </row>
    <row r="28" spans="5:10" ht="15">
      <c r="E28" s="16" t="s">
        <v>270</v>
      </c>
      <c r="H28" s="12"/>
      <c r="I28" s="12"/>
      <c r="J28" s="12"/>
    </row>
    <row r="29" spans="5:10" ht="15">
      <c r="E29" s="16" t="s">
        <v>271</v>
      </c>
      <c r="J29" s="12"/>
    </row>
  </sheetData>
  <sheetProtection/>
  <printOptions/>
  <pageMargins left="0.25" right="0.25" top="0.75" bottom="0.75" header="0.3" footer="0.3"/>
  <pageSetup fitToHeight="1" fitToWidth="1" horizontalDpi="300" verticalDpi="300" orientation="landscape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D6" sqref="D6:E62"/>
    </sheetView>
  </sheetViews>
  <sheetFormatPr defaultColWidth="9.140625" defaultRowHeight="12.75"/>
  <cols>
    <col min="1" max="1" width="4.7109375" style="0" customWidth="1"/>
    <col min="3" max="3" width="33.140625" style="0" customWidth="1"/>
    <col min="4" max="5" width="17.57421875" style="24" customWidth="1"/>
    <col min="7" max="7" width="18.00390625" style="0" bestFit="1" customWidth="1"/>
    <col min="9" max="9" width="11.7109375" style="0" bestFit="1" customWidth="1"/>
    <col min="10" max="10" width="18.00390625" style="0" bestFit="1" customWidth="1"/>
  </cols>
  <sheetData>
    <row r="1" ht="15">
      <c r="A1" s="1" t="s">
        <v>0</v>
      </c>
    </row>
    <row r="2" spans="1:5" ht="15">
      <c r="A2" s="1" t="s">
        <v>1</v>
      </c>
      <c r="B2" s="2"/>
      <c r="C2" s="2"/>
      <c r="D2" s="25"/>
      <c r="E2" s="25"/>
    </row>
    <row r="3" ht="15">
      <c r="B3" s="1" t="s">
        <v>458</v>
      </c>
    </row>
    <row r="4" ht="15">
      <c r="E4" s="3" t="s">
        <v>3</v>
      </c>
    </row>
    <row r="5" spans="2:5" ht="30">
      <c r="B5" s="5" t="s">
        <v>4</v>
      </c>
      <c r="C5" s="5" t="s">
        <v>5</v>
      </c>
      <c r="D5" s="5" t="s">
        <v>6</v>
      </c>
      <c r="E5" s="5" t="s">
        <v>7</v>
      </c>
    </row>
    <row r="6" spans="2:5" ht="30">
      <c r="B6" s="34" t="s">
        <v>11</v>
      </c>
      <c r="C6" s="8" t="s">
        <v>459</v>
      </c>
      <c r="D6" s="9">
        <v>2879688</v>
      </c>
      <c r="E6" s="9">
        <f>E7-E26</f>
        <v>21130672.95293498</v>
      </c>
    </row>
    <row r="7" spans="2:5" ht="30">
      <c r="B7" s="34" t="s">
        <v>460</v>
      </c>
      <c r="C7" s="8" t="s">
        <v>461</v>
      </c>
      <c r="D7" s="9">
        <v>32400221.04</v>
      </c>
      <c r="E7" s="9">
        <f>SUM(E8:E25)</f>
        <v>157822726.75862998</v>
      </c>
    </row>
    <row r="8" spans="2:5" ht="15">
      <c r="B8" s="35" t="s">
        <v>462</v>
      </c>
      <c r="C8" s="7" t="s">
        <v>463</v>
      </c>
      <c r="D8" s="9">
        <v>13700426</v>
      </c>
      <c r="E8" s="9">
        <f>+ОДТ!E7+ОДТ!E8-3280236.46</f>
        <v>33052508.552139997</v>
      </c>
    </row>
    <row r="9" spans="2:5" ht="15">
      <c r="B9" s="35" t="s">
        <v>464</v>
      </c>
      <c r="C9" s="7" t="s">
        <v>276</v>
      </c>
      <c r="D9" s="9">
        <v>0</v>
      </c>
      <c r="E9" s="9">
        <v>91974.2</v>
      </c>
    </row>
    <row r="10" spans="2:5" ht="30">
      <c r="B10" s="35" t="s">
        <v>465</v>
      </c>
      <c r="C10" s="7" t="s">
        <v>466</v>
      </c>
      <c r="D10" s="9">
        <v>0</v>
      </c>
      <c r="E10" s="9">
        <v>0</v>
      </c>
    </row>
    <row r="11" spans="2:5" ht="15">
      <c r="B11" s="35" t="s">
        <v>467</v>
      </c>
      <c r="C11" s="7" t="s">
        <v>286</v>
      </c>
      <c r="D11" s="9">
        <v>7756.1</v>
      </c>
      <c r="E11" s="9">
        <f>+ОДТ!E14</f>
        <v>209919.1</v>
      </c>
    </row>
    <row r="12" spans="2:5" ht="30">
      <c r="B12" s="35" t="s">
        <v>468</v>
      </c>
      <c r="C12" s="7" t="s">
        <v>288</v>
      </c>
      <c r="D12" s="9">
        <v>0</v>
      </c>
      <c r="E12" s="9">
        <v>22259</v>
      </c>
    </row>
    <row r="13" spans="2:5" ht="15">
      <c r="B13" s="35" t="s">
        <v>469</v>
      </c>
      <c r="C13" s="7" t="s">
        <v>313</v>
      </c>
      <c r="D13" s="9">
        <v>0</v>
      </c>
      <c r="E13" s="9">
        <v>0</v>
      </c>
    </row>
    <row r="14" spans="2:5" ht="15">
      <c r="B14" s="35" t="s">
        <v>470</v>
      </c>
      <c r="C14" s="7" t="s">
        <v>302</v>
      </c>
      <c r="D14" s="9">
        <v>0</v>
      </c>
      <c r="E14" s="9">
        <v>0</v>
      </c>
    </row>
    <row r="15" spans="2:5" ht="15">
      <c r="B15" s="35" t="s">
        <v>471</v>
      </c>
      <c r="C15" s="7" t="s">
        <v>304</v>
      </c>
      <c r="D15" s="9">
        <v>0</v>
      </c>
      <c r="E15" s="9">
        <v>0</v>
      </c>
    </row>
    <row r="16" spans="2:5" ht="15">
      <c r="B16" s="35" t="s">
        <v>472</v>
      </c>
      <c r="C16" s="7" t="s">
        <v>473</v>
      </c>
      <c r="D16" s="9">
        <v>3586400</v>
      </c>
      <c r="E16" s="9">
        <f>+ОДТ!E28-ОДТ!E43</f>
        <v>86373.22127</v>
      </c>
    </row>
    <row r="17" spans="2:5" ht="15">
      <c r="B17" s="35" t="s">
        <v>474</v>
      </c>
      <c r="C17" s="7" t="s">
        <v>475</v>
      </c>
      <c r="D17" s="9">
        <v>0</v>
      </c>
      <c r="E17" s="9">
        <v>0</v>
      </c>
    </row>
    <row r="18" spans="2:5" ht="15">
      <c r="B18" s="35" t="s">
        <v>476</v>
      </c>
      <c r="C18" s="7" t="s">
        <v>315</v>
      </c>
      <c r="D18" s="9">
        <v>14458319.039999995</v>
      </c>
      <c r="E18" s="9">
        <v>55764013.9</v>
      </c>
    </row>
    <row r="19" spans="2:5" ht="15">
      <c r="B19" s="35" t="s">
        <v>477</v>
      </c>
      <c r="C19" s="7" t="s">
        <v>317</v>
      </c>
      <c r="D19" s="9">
        <v>0</v>
      </c>
      <c r="E19" s="9">
        <v>0</v>
      </c>
    </row>
    <row r="20" spans="2:5" ht="15">
      <c r="B20" s="35" t="s">
        <v>478</v>
      </c>
      <c r="C20" s="7" t="s">
        <v>319</v>
      </c>
      <c r="D20" s="9">
        <v>0</v>
      </c>
      <c r="E20" s="9">
        <v>0</v>
      </c>
    </row>
    <row r="21" spans="2:5" ht="30">
      <c r="B21" s="35" t="s">
        <v>479</v>
      </c>
      <c r="C21" s="7" t="s">
        <v>321</v>
      </c>
      <c r="D21" s="9">
        <v>0</v>
      </c>
      <c r="E21" s="9">
        <v>0</v>
      </c>
    </row>
    <row r="22" spans="2:5" ht="15">
      <c r="B22" s="35" t="s">
        <v>480</v>
      </c>
      <c r="C22" s="7" t="s">
        <v>313</v>
      </c>
      <c r="D22" s="9">
        <v>0</v>
      </c>
      <c r="E22" s="9">
        <v>0</v>
      </c>
    </row>
    <row r="23" spans="2:5" ht="30">
      <c r="B23" s="35" t="s">
        <v>481</v>
      </c>
      <c r="C23" s="7" t="s">
        <v>323</v>
      </c>
      <c r="D23" s="9">
        <v>113653.1</v>
      </c>
      <c r="E23" s="9">
        <f>+ОДТ!E31</f>
        <v>450277</v>
      </c>
    </row>
    <row r="24" spans="2:5" ht="15">
      <c r="B24" s="35" t="s">
        <v>482</v>
      </c>
      <c r="C24" s="7" t="s">
        <v>290</v>
      </c>
      <c r="D24" s="9">
        <v>0</v>
      </c>
      <c r="E24" s="9">
        <f>+ОДТ!E16</f>
        <v>-7509392.21241</v>
      </c>
    </row>
    <row r="25" spans="2:5" ht="15">
      <c r="B25" s="35" t="s">
        <v>483</v>
      </c>
      <c r="C25" s="7" t="s">
        <v>484</v>
      </c>
      <c r="D25" s="9">
        <v>533666.8</v>
      </c>
      <c r="E25" s="32">
        <v>75654793.99763</v>
      </c>
    </row>
    <row r="26" spans="2:5" ht="30">
      <c r="B26" s="34" t="s">
        <v>485</v>
      </c>
      <c r="C26" s="8" t="s">
        <v>486</v>
      </c>
      <c r="D26" s="9">
        <v>29520533.04</v>
      </c>
      <c r="E26" s="9">
        <f>SUM(E27:E49)</f>
        <v>136692053.805695</v>
      </c>
    </row>
    <row r="27" spans="2:5" ht="30">
      <c r="B27" s="35" t="s">
        <v>487</v>
      </c>
      <c r="C27" s="7" t="s">
        <v>488</v>
      </c>
      <c r="D27" s="9">
        <v>640986.8</v>
      </c>
      <c r="E27" s="9">
        <f>+ОДТ!E18+ОДТ!E19</f>
        <v>2107327.79167</v>
      </c>
    </row>
    <row r="28" spans="2:5" ht="30">
      <c r="B28" s="35" t="s">
        <v>489</v>
      </c>
      <c r="C28" s="7" t="s">
        <v>294</v>
      </c>
      <c r="D28" s="9">
        <v>0</v>
      </c>
      <c r="E28" s="9">
        <v>0</v>
      </c>
    </row>
    <row r="29" spans="2:5" ht="15">
      <c r="B29" s="35" t="s">
        <v>490</v>
      </c>
      <c r="C29" s="7" t="s">
        <v>491</v>
      </c>
      <c r="D29" s="9">
        <v>0</v>
      </c>
      <c r="E29" s="9">
        <f>+ОДТ!E21</f>
        <v>598741.8</v>
      </c>
    </row>
    <row r="30" spans="2:5" ht="15">
      <c r="B30" s="35" t="s">
        <v>492</v>
      </c>
      <c r="C30" s="7" t="s">
        <v>296</v>
      </c>
      <c r="D30" s="9">
        <v>0</v>
      </c>
      <c r="E30" s="9">
        <v>-56209.8</v>
      </c>
    </row>
    <row r="31" spans="2:5" ht="15">
      <c r="B31" s="35" t="s">
        <v>493</v>
      </c>
      <c r="C31" s="7" t="s">
        <v>494</v>
      </c>
      <c r="D31" s="9">
        <v>1911173</v>
      </c>
      <c r="E31" s="9">
        <f>+ОДТ!E46</f>
        <v>2801561</v>
      </c>
    </row>
    <row r="32" spans="2:5" ht="30">
      <c r="B32" s="35" t="s">
        <v>495</v>
      </c>
      <c r="C32" s="7" t="s">
        <v>496</v>
      </c>
      <c r="D32" s="9">
        <v>0</v>
      </c>
      <c r="E32" s="9">
        <f>+ОДТ!E47</f>
        <v>29290.151120000002</v>
      </c>
    </row>
    <row r="33" spans="2:5" ht="30">
      <c r="B33" s="35" t="s">
        <v>497</v>
      </c>
      <c r="C33" s="7" t="s">
        <v>350</v>
      </c>
      <c r="D33" s="9">
        <v>244543</v>
      </c>
      <c r="E33" s="9">
        <f>+ОДТ!E51</f>
        <v>155727.28907</v>
      </c>
    </row>
    <row r="34" spans="2:5" ht="15">
      <c r="B34" s="35" t="s">
        <v>498</v>
      </c>
      <c r="C34" s="7" t="s">
        <v>499</v>
      </c>
      <c r="D34" s="9">
        <v>656453</v>
      </c>
      <c r="E34" s="9">
        <v>72267</v>
      </c>
    </row>
    <row r="35" spans="2:5" ht="15">
      <c r="B35" s="35" t="s">
        <v>500</v>
      </c>
      <c r="C35" s="7" t="s">
        <v>501</v>
      </c>
      <c r="D35" s="9">
        <v>17188</v>
      </c>
      <c r="E35" s="9">
        <f>+ОДТ!E64</f>
        <v>114579</v>
      </c>
    </row>
    <row r="36" spans="2:5" ht="30">
      <c r="B36" s="35" t="s">
        <v>502</v>
      </c>
      <c r="C36" s="7" t="s">
        <v>503</v>
      </c>
      <c r="D36" s="9">
        <v>220544</v>
      </c>
      <c r="E36" s="9">
        <f>+ОДТ!E67+ОДТ!E68+ОДТ!E69</f>
        <v>381609</v>
      </c>
    </row>
    <row r="37" spans="2:5" ht="30">
      <c r="B37" s="35" t="s">
        <v>504</v>
      </c>
      <c r="C37" s="7" t="s">
        <v>505</v>
      </c>
      <c r="D37" s="9">
        <v>58849.100000000006</v>
      </c>
      <c r="E37" s="9">
        <f>+ОДТ!E76+ОДТ!E77</f>
        <v>106217.09971</v>
      </c>
    </row>
    <row r="38" spans="2:5" ht="15">
      <c r="B38" s="35" t="s">
        <v>506</v>
      </c>
      <c r="C38" s="7" t="s">
        <v>507</v>
      </c>
      <c r="D38" s="9"/>
      <c r="E38" s="9">
        <f>+ОДТ!E62+ОДТ!E108</f>
        <v>2447391.5</v>
      </c>
    </row>
    <row r="39" spans="2:5" ht="15">
      <c r="B39" s="35" t="s">
        <v>508</v>
      </c>
      <c r="C39" s="7" t="s">
        <v>509</v>
      </c>
      <c r="D39" s="9">
        <v>207393</v>
      </c>
      <c r="E39" s="9">
        <f>+ОДТ!E75</f>
        <v>617957</v>
      </c>
    </row>
    <row r="40" spans="2:5" ht="45">
      <c r="B40" s="35" t="s">
        <v>510</v>
      </c>
      <c r="C40" s="7" t="s">
        <v>511</v>
      </c>
      <c r="D40" s="9">
        <v>0</v>
      </c>
      <c r="E40" s="9">
        <v>0</v>
      </c>
    </row>
    <row r="41" spans="2:5" ht="45">
      <c r="B41" s="35" t="s">
        <v>512</v>
      </c>
      <c r="C41" s="7" t="s">
        <v>513</v>
      </c>
      <c r="D41" s="9">
        <v>12475</v>
      </c>
      <c r="E41" s="9">
        <f>+ОДТ!E57</f>
        <v>61832</v>
      </c>
    </row>
    <row r="42" spans="2:5" ht="45">
      <c r="B42" s="35" t="s">
        <v>514</v>
      </c>
      <c r="C42" s="7" t="s">
        <v>515</v>
      </c>
      <c r="D42" s="9">
        <v>0</v>
      </c>
      <c r="E42" s="9">
        <v>0</v>
      </c>
    </row>
    <row r="43" spans="2:5" ht="30">
      <c r="B43" s="35" t="s">
        <v>516</v>
      </c>
      <c r="C43" s="7" t="s">
        <v>517</v>
      </c>
      <c r="D43" s="9">
        <v>2084891</v>
      </c>
      <c r="E43" s="9">
        <v>24264693</v>
      </c>
    </row>
    <row r="44" spans="2:5" ht="45">
      <c r="B44" s="35" t="s">
        <v>518</v>
      </c>
      <c r="C44" s="7" t="s">
        <v>519</v>
      </c>
      <c r="D44" s="9">
        <v>0</v>
      </c>
      <c r="E44" s="9">
        <v>0</v>
      </c>
    </row>
    <row r="45" spans="2:5" ht="30">
      <c r="B45" s="35" t="s">
        <v>520</v>
      </c>
      <c r="C45" s="7" t="s">
        <v>521</v>
      </c>
      <c r="D45" s="9">
        <v>158783.4</v>
      </c>
      <c r="E45" s="9">
        <f>+ОДТ!E61</f>
        <v>528158</v>
      </c>
    </row>
    <row r="46" spans="2:5" ht="30">
      <c r="B46" s="35" t="s">
        <v>522</v>
      </c>
      <c r="C46" s="7" t="s">
        <v>523</v>
      </c>
      <c r="D46" s="9">
        <v>3680</v>
      </c>
      <c r="E46" s="9">
        <f>+ОДТ!E70</f>
        <v>112900</v>
      </c>
    </row>
    <row r="47" spans="2:5" ht="15">
      <c r="B47" s="35" t="s">
        <v>524</v>
      </c>
      <c r="C47" s="7" t="s">
        <v>525</v>
      </c>
      <c r="D47" s="9"/>
      <c r="E47" s="9">
        <v>0</v>
      </c>
    </row>
    <row r="48" spans="2:5" ht="30">
      <c r="B48" s="35" t="s">
        <v>526</v>
      </c>
      <c r="C48" s="7" t="s">
        <v>527</v>
      </c>
      <c r="D48" s="9"/>
      <c r="E48" s="9">
        <v>5898778.9</v>
      </c>
    </row>
    <row r="49" spans="2:5" ht="15">
      <c r="B49" s="35" t="s">
        <v>528</v>
      </c>
      <c r="C49" s="7" t="s">
        <v>529</v>
      </c>
      <c r="D49" s="9">
        <v>23303573.74</v>
      </c>
      <c r="E49" s="9">
        <f>94449233.074125+2000000</f>
        <v>96449233.074125</v>
      </c>
    </row>
    <row r="50" spans="2:5" ht="30">
      <c r="B50" s="34" t="s">
        <v>19</v>
      </c>
      <c r="C50" s="8" t="s">
        <v>530</v>
      </c>
      <c r="D50" s="9">
        <v>-53665.4</v>
      </c>
      <c r="E50" s="9">
        <f>E51-E56</f>
        <v>311855.6440500001</v>
      </c>
    </row>
    <row r="51" spans="2:5" ht="30">
      <c r="B51" s="34" t="s">
        <v>531</v>
      </c>
      <c r="C51" s="8" t="s">
        <v>532</v>
      </c>
      <c r="D51" s="9">
        <v>404.3</v>
      </c>
      <c r="E51" s="9">
        <v>617846.9843300001</v>
      </c>
    </row>
    <row r="52" spans="2:5" ht="30">
      <c r="B52" s="35" t="s">
        <v>533</v>
      </c>
      <c r="C52" s="7" t="s">
        <v>534</v>
      </c>
      <c r="D52" s="9">
        <v>0</v>
      </c>
      <c r="E52" s="9">
        <v>0</v>
      </c>
    </row>
    <row r="53" spans="2:5" ht="15">
      <c r="B53" s="35" t="s">
        <v>535</v>
      </c>
      <c r="C53" s="7" t="s">
        <v>426</v>
      </c>
      <c r="D53" s="9">
        <v>0</v>
      </c>
      <c r="E53" s="9">
        <v>0</v>
      </c>
    </row>
    <row r="54" spans="2:5" ht="15">
      <c r="B54" s="35" t="s">
        <v>536</v>
      </c>
      <c r="C54" s="7" t="s">
        <v>427</v>
      </c>
      <c r="D54" s="9">
        <v>0</v>
      </c>
      <c r="E54" s="9">
        <v>0</v>
      </c>
    </row>
    <row r="55" spans="2:5" ht="15">
      <c r="B55" s="35" t="s">
        <v>537</v>
      </c>
      <c r="C55" s="7" t="s">
        <v>145</v>
      </c>
      <c r="D55" s="9">
        <v>404.3</v>
      </c>
      <c r="E55" s="9">
        <f>+ОДТ!E97</f>
        <v>297837.8</v>
      </c>
    </row>
    <row r="56" spans="2:5" ht="30">
      <c r="B56" s="34" t="s">
        <v>538</v>
      </c>
      <c r="C56" s="8" t="s">
        <v>539</v>
      </c>
      <c r="D56" s="9">
        <v>54069.700000000004</v>
      </c>
      <c r="E56" s="9">
        <v>305991.34028</v>
      </c>
    </row>
    <row r="57" spans="2:5" ht="30">
      <c r="B57" s="35" t="s">
        <v>540</v>
      </c>
      <c r="C57" s="7" t="s">
        <v>541</v>
      </c>
      <c r="D57" s="9">
        <v>53573.9</v>
      </c>
      <c r="E57" s="9">
        <f>+ОДТ!E102+ОДТ!E99</f>
        <v>165495.15526</v>
      </c>
    </row>
    <row r="58" spans="2:5" ht="15">
      <c r="B58" s="35" t="s">
        <v>542</v>
      </c>
      <c r="C58" s="7" t="s">
        <v>431</v>
      </c>
      <c r="D58" s="9">
        <v>0</v>
      </c>
      <c r="E58" s="9">
        <v>365.5</v>
      </c>
    </row>
    <row r="59" spans="2:5" ht="15">
      <c r="B59" s="35" t="s">
        <v>543</v>
      </c>
      <c r="C59" s="7" t="s">
        <v>145</v>
      </c>
      <c r="D59" s="9">
        <v>495.8</v>
      </c>
      <c r="E59" s="9">
        <v>140130.94028</v>
      </c>
    </row>
    <row r="60" spans="2:7" ht="15">
      <c r="B60" s="34" t="s">
        <v>31</v>
      </c>
      <c r="C60" s="8" t="s">
        <v>544</v>
      </c>
      <c r="D60" s="9">
        <v>2826022.6</v>
      </c>
      <c r="E60" s="9">
        <f>E6+E50</f>
        <v>21442528.59698498</v>
      </c>
      <c r="G60" s="27"/>
    </row>
    <row r="61" spans="2:7" ht="30">
      <c r="B61" s="34" t="s">
        <v>51</v>
      </c>
      <c r="C61" s="8" t="s">
        <v>545</v>
      </c>
      <c r="D61" s="9">
        <v>2320122</v>
      </c>
      <c r="E61" s="9">
        <v>5146144.6</v>
      </c>
      <c r="G61" s="12"/>
    </row>
    <row r="62" spans="2:10" ht="30">
      <c r="B62" s="34" t="s">
        <v>65</v>
      </c>
      <c r="C62" s="8" t="s">
        <v>546</v>
      </c>
      <c r="D62" s="9">
        <v>5146144.6</v>
      </c>
      <c r="E62" s="9">
        <v>26588673.2</v>
      </c>
      <c r="G62" s="27"/>
      <c r="I62" s="12"/>
      <c r="J62" s="27"/>
    </row>
    <row r="63" spans="2:5" ht="15">
      <c r="B63" s="30"/>
      <c r="C63" s="31"/>
      <c r="D63" s="29"/>
      <c r="E63" s="29"/>
    </row>
    <row r="64" spans="2:5" s="11" customFormat="1" ht="12.75">
      <c r="B64" s="11" t="s">
        <v>8</v>
      </c>
      <c r="D64" s="14"/>
      <c r="E64" s="14"/>
    </row>
    <row r="65" ht="15">
      <c r="D65" s="16" t="s">
        <v>270</v>
      </c>
    </row>
    <row r="66" ht="15">
      <c r="D66" s="16" t="s">
        <v>271</v>
      </c>
    </row>
  </sheetData>
  <sheetProtection/>
  <printOptions/>
  <pageMargins left="0.25" right="0.25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Энэрэл Амарсанаа</dc:creator>
  <cp:keywords/>
  <dc:description/>
  <cp:lastModifiedBy>Tulga S</cp:lastModifiedBy>
  <cp:lastPrinted>2020-07-21T04:54:55Z</cp:lastPrinted>
  <dcterms:created xsi:type="dcterms:W3CDTF">2020-07-21T04:27:25Z</dcterms:created>
  <dcterms:modified xsi:type="dcterms:W3CDTF">2021-04-20T09:27:43Z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0x010100DA39B2D21F32AA4C80F4EF2D239041D6</vt:lpwstr>
  </property>
</Properties>
</file>