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<sst xmlns="http://schemas.openxmlformats.org/spreadsheetml/2006/main" count="693" uniqueCount="550">
  <si>
    <t>Байгууллагын нэр: Инвескор</t>
  </si>
  <si>
    <t>Регистр: 6060854</t>
  </si>
  <si>
    <t>ИНВЕСКОР ББСБ ХК-ИЙН НЭГТГЭСЭН 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</si>
  <si>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</si>
  <si>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</si>
  <si>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</si>
  <si>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</si>
  <si>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</si>
  <si>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/>
  </si>
  <si>
    <t>ХӨРӨНГӨ</t>
  </si>
  <si>
    <t>ЭРГЭЛТИЙН ХӨРӨНГӨ</t>
  </si>
  <si>
    <t>1</t>
  </si>
  <si>
    <t>Мөнгөн хөрөнгө</t>
  </si>
  <si>
    <t xml:space="preserve"> 1.1</t>
  </si>
  <si>
    <t>Бэлэн мөнгө</t>
  </si>
  <si>
    <t xml:space="preserve"> 1.2</t>
  </si>
  <si>
    <t>Банк, санхүүгийн байгууллагад байршуулсан харилцах</t>
  </si>
  <si>
    <t xml:space="preserve"> 1.3</t>
  </si>
  <si>
    <t>Банк, санхүүгийн байгууллагад байршуулсан хадгаламж</t>
  </si>
  <si>
    <t>2</t>
  </si>
  <si>
    <t>Богино хугацаат хөрөнгө оруулалт /цэврээр/</t>
  </si>
  <si>
    <t xml:space="preserve"> 2.1</t>
  </si>
  <si>
    <t>Үнэт цаас</t>
  </si>
  <si>
    <t xml:space="preserve"> 2.2</t>
  </si>
  <si>
    <t>Арилжааны үнэт цаас</t>
  </si>
  <si>
    <t xml:space="preserve"> 2.3</t>
  </si>
  <si>
    <t>Богино хугацаат хөрөнгө оруулалтын үнэт цаас</t>
  </si>
  <si>
    <t xml:space="preserve"> 2.4</t>
  </si>
  <si>
    <t>(Хөрөнгө оруулалтын үнэт цаасны эрсдэлийн сан)</t>
  </si>
  <si>
    <t xml:space="preserve"> 2.5</t>
  </si>
  <si>
    <t>хувьцаа</t>
  </si>
  <si>
    <t>3</t>
  </si>
  <si>
    <t>Зээл /цэврээр/</t>
  </si>
  <si>
    <t>3.1</t>
  </si>
  <si>
    <t>Нийт зээл</t>
  </si>
  <si>
    <t xml:space="preserve"> 3.1.1</t>
  </si>
  <si>
    <t>Хэвийн зээл</t>
  </si>
  <si>
    <t xml:space="preserve"> 3.1.2</t>
  </si>
  <si>
    <t>Хугацаа хэтэрсэн зээл</t>
  </si>
  <si>
    <t xml:space="preserve"> 3.1.3</t>
  </si>
  <si>
    <t>Чанаргүй зээл</t>
  </si>
  <si>
    <t xml:space="preserve">  3.1.3.1</t>
  </si>
  <si>
    <t>Хэвийн бус зээл</t>
  </si>
  <si>
    <t xml:space="preserve">  3.1.3.2</t>
  </si>
  <si>
    <t>Эргэлзээтэй зээл</t>
  </si>
  <si>
    <t xml:space="preserve">  3.1.3.3</t>
  </si>
  <si>
    <t>Муу зээл</t>
  </si>
  <si>
    <t xml:space="preserve"> 3.1.4</t>
  </si>
  <si>
    <t>(Зээлийн эрсдэлийн сан)</t>
  </si>
  <si>
    <t>4</t>
  </si>
  <si>
    <t>Санхүүгийн түрээсийн тооцооны авлага /цэврээр/</t>
  </si>
  <si>
    <t>4.1</t>
  </si>
  <si>
    <t>Нийт санхүүгийн түрээсийн тооцооны авлага/төгрөгийн/</t>
  </si>
  <si>
    <t xml:space="preserve"> 4.1.1</t>
  </si>
  <si>
    <t>Хэвийн санхүүгийн түрээсийн тооцооны авлага</t>
  </si>
  <si>
    <t xml:space="preserve"> 4.1.2</t>
  </si>
  <si>
    <t>Хугацаа хэтэрсэн санхүүгийн түрээсийн тооцооны авлага</t>
  </si>
  <si>
    <t xml:space="preserve"> 4.1.3</t>
  </si>
  <si>
    <t>Чанаргүй санхүүгийн түрээсийн тооцооны авлага</t>
  </si>
  <si>
    <t xml:space="preserve">  4.1.3.1</t>
  </si>
  <si>
    <t>Хэвийн бус санхүүгийн түрээсийн тооцооны авлага</t>
  </si>
  <si>
    <t xml:space="preserve">  4.1.3.2</t>
  </si>
  <si>
    <t>Эргэлзээтэй санхүүгийн түрээсийн тооцооны авлага</t>
  </si>
  <si>
    <t xml:space="preserve">  4.1.3.3</t>
  </si>
  <si>
    <t>Муу санхүүгийн түрээс тооцооны авлага</t>
  </si>
  <si>
    <t>4.2</t>
  </si>
  <si>
    <t>Нийт санхүүгийн түрээсийн тооцооны авлага/валютаар/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</si>
  <si>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</si>
  <si>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</si>
  <si>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</si>
  <si>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</si>
  <si>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</si>
  <si>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</si>
  <si>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Муу санхүүгийн түрээс тооцооны авлага </t>
  </si>
  <si>
    <t xml:space="preserve"> 4.2.4</t>
  </si>
  <si>
    <t>Санхүүгийн түрээсийн эрсдэлийн сан</t>
  </si>
  <si>
    <t>5</t>
  </si>
  <si>
    <t>Факторингийн тооцооны авлага /цэврээр/</t>
  </si>
  <si>
    <t>5.1</t>
  </si>
  <si>
    <t>Факторингийн тооцооны нийт авлага /төгрөгөөр/</t>
  </si>
  <si>
    <t xml:space="preserve"> 5.1.1</t>
  </si>
  <si>
    <t>Хугацаандаа байгаа факторингийн тооцооны авлага</t>
  </si>
  <si>
    <t xml:space="preserve"> 5.1.2</t>
  </si>
  <si>
    <t>Хугацаа хэтэрсэн факторингийн тооцооны авлага</t>
  </si>
  <si>
    <t xml:space="preserve"> 5.1.3</t>
  </si>
  <si>
    <t>Чанаргүй факторингийн тооцооны авлага</t>
  </si>
  <si>
    <t xml:space="preserve">  5.1.3.1</t>
  </si>
  <si>
    <t>Хэвийн бус факторингийн тооцооны авлага</t>
  </si>
  <si>
    <t xml:space="preserve">  5.1.3.2</t>
  </si>
  <si>
    <t>Эргэлзээтэй факторингийн тооцооны авлага</t>
  </si>
  <si>
    <t xml:space="preserve">  5.1.3.3</t>
  </si>
  <si>
    <t>Муу факторингийн тооцооны авлага</t>
  </si>
  <si>
    <t>5.2</t>
  </si>
  <si>
    <t>Факторингийн тооцооны нийт авлага /валютаар/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</si>
  <si>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</si>
  <si>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</si>
  <si>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</si>
  <si>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</si>
  <si>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</si>
  <si>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</si>
  <si>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</si>
  <si>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(Факторингийн авлагын эрсдэлийн сан)</t>
  </si>
  <si>
    <t>6</t>
  </si>
  <si>
    <t>Санхүүгийн деривативын авлага</t>
  </si>
  <si>
    <t>7</t>
  </si>
  <si>
    <t>Бусад авлага</t>
  </si>
  <si>
    <t>7.1</t>
  </si>
  <si>
    <t>Бусад  авлага</t>
  </si>
  <si>
    <t>7.2</t>
  </si>
  <si>
    <t>(Найдваргүй авлагын нөөц)</t>
  </si>
  <si>
    <t>7.3</t>
  </si>
  <si>
    <t>Хуримтлуулж тооцсон хүүгийн авлага</t>
  </si>
  <si>
    <t xml:space="preserve"> 7.3.1</t>
  </si>
  <si>
    <t>Хуримтлуулж тооцсон зээлийн хүүгийн авлага</t>
  </si>
  <si>
    <t xml:space="preserve"> 7.3.2</t>
  </si>
  <si>
    <t>Хуримтлуулж тооцсон санхүүгийн түрээсийн  хүүгийн авлага</t>
  </si>
  <si>
    <t xml:space="preserve"> 7.3.3</t>
  </si>
  <si>
    <t>Хуримтлуулж тооцсон үнэт цаасны хүүгийн  авлага</t>
  </si>
  <si>
    <t xml:space="preserve"> 7.3.4</t>
  </si>
  <si>
    <t>Хуримтлуулж тооцсон  факторингийн хүүгийн  авлага</t>
  </si>
  <si>
    <t>7.4</t>
  </si>
  <si>
    <t>Салбар хоорондын тооцооны авлага</t>
  </si>
  <si>
    <t>8</t>
  </si>
  <si>
    <t>Бусад  хөрөнгө</t>
  </si>
  <si>
    <t>8.1</t>
  </si>
  <si>
    <t>Урьдчилж төлсөн зардал, тооцоо</t>
  </si>
  <si>
    <t>8.2</t>
  </si>
  <si>
    <t>Өмчлөх бусад үл хөдлөх хөрөнгө</t>
  </si>
  <si>
    <t xml:space="preserve"> 8.2.1</t>
  </si>
  <si>
    <t>Хэвийн өмчлөх бусад үл хөдлөх хөрөнгө</t>
  </si>
  <si>
    <t xml:space="preserve"> 8.2.2</t>
  </si>
  <si>
    <t>Хугацаа хэтэрсэн өмчлөх бусад үл хөдлөх хөрөнгө</t>
  </si>
  <si>
    <t xml:space="preserve"> 8.2.3</t>
  </si>
  <si>
    <t>Чанаргүй өмчлөх бусад үл хөдлөх хөрөнгө</t>
  </si>
  <si>
    <t xml:space="preserve">  8.2.3.1</t>
  </si>
  <si>
    <t>Хэвийн бус өмчлөх бусад үл хөдлөх хөрөнгө</t>
  </si>
  <si>
    <t xml:space="preserve">  8.2.3.2</t>
  </si>
  <si>
    <t>Эргэлзээтэй өмчлөх бусад үл хөдлөх хөрөнгө</t>
  </si>
  <si>
    <t xml:space="preserve">  8.2.3.3</t>
  </si>
  <si>
    <t>Муу өмчлөх бусад үл хөдлөх хөрөнгө</t>
  </si>
  <si>
    <t>8.3</t>
  </si>
  <si>
    <t xml:space="preserve">(Өмчлөх бусад үл хөдлөх хөрөнгийн эрсдэлийн сан) </t>
  </si>
  <si>
    <t>8.4</t>
  </si>
  <si>
    <t>Материал, үнэ бүхий зүйлс</t>
  </si>
  <si>
    <t>8.5</t>
  </si>
  <si>
    <t>Бусад</t>
  </si>
  <si>
    <t>9</t>
  </si>
  <si>
    <t>Эргэлтийн хөрөнгийн нийт дүн</t>
  </si>
  <si>
    <t>ЭРГЭЛТИЙН БУС ХӨРӨНГӨ</t>
  </si>
  <si>
    <t>10</t>
  </si>
  <si>
    <t>Үндсэн хөрөнгө</t>
  </si>
  <si>
    <t xml:space="preserve"> 10.1</t>
  </si>
  <si>
    <t>Барилга байгууламж</t>
  </si>
  <si>
    <t xml:space="preserve"> 10.2</t>
  </si>
  <si>
    <t>Хуримтлагдсан элэгдэл (барилга байгууламж)</t>
  </si>
  <si>
    <t xml:space="preserve"> 10.3</t>
  </si>
  <si>
    <t>Эд хогшил</t>
  </si>
  <si>
    <t xml:space="preserve"> 10.4</t>
  </si>
  <si>
    <t>Хуримтлагдсан элэгдэл (эд хогшил)</t>
  </si>
  <si>
    <t xml:space="preserve"> 10.5</t>
  </si>
  <si>
    <t>Техник хэрэгсэл</t>
  </si>
  <si>
    <t xml:space="preserve"> 10.6</t>
  </si>
  <si>
    <t>Хуримтлагдсан элэгдэл (техник хэрэгсэл)</t>
  </si>
  <si>
    <t xml:space="preserve"> 10.7</t>
  </si>
  <si>
    <t>Дуусаагүй барилга</t>
  </si>
  <si>
    <t>11</t>
  </si>
  <si>
    <t>Биет бус хөрөнгө</t>
  </si>
  <si>
    <t xml:space="preserve"> 11.1</t>
  </si>
  <si>
    <t xml:space="preserve"> 11.2</t>
  </si>
  <si>
    <t>Элэгдэл (биет бус хөрөнгө)</t>
  </si>
  <si>
    <t>12</t>
  </si>
  <si>
    <t>Эргэлтийн бус хөрөнгийн дүн</t>
  </si>
  <si>
    <t>13</t>
  </si>
  <si>
    <t>НИЙТ ХӨРӨНГИЙН ДҮН</t>
  </si>
  <si>
    <t>ӨР ТӨЛБӨР</t>
  </si>
  <si>
    <t>14</t>
  </si>
  <si>
    <t>Богино хугацаат өр төлбөр</t>
  </si>
  <si>
    <t xml:space="preserve"> 14.1</t>
  </si>
  <si>
    <t>Банк, санхүүгийн байгууллагаас авсан богино хугацаат зээл</t>
  </si>
  <si>
    <t xml:space="preserve"> 14.2</t>
  </si>
  <si>
    <t>Банк, санхүүгийн байгууллагаас авсан  богино хугацаат зээлийн хугацаа хэтрэлт</t>
  </si>
  <si>
    <t xml:space="preserve"> 14.3</t>
  </si>
  <si>
    <t>Өрийн бичгээрх өглөг</t>
  </si>
  <si>
    <t xml:space="preserve"> 14.4</t>
  </si>
  <si>
    <t>Санхүүгийн деривативын өглөг</t>
  </si>
  <si>
    <t xml:space="preserve"> 14.5</t>
  </si>
  <si>
    <t>Төслийн зээлийн богино хугацаат санхүүжилт</t>
  </si>
  <si>
    <t>15</t>
  </si>
  <si>
    <t>Бусад эх үүсвэр</t>
  </si>
  <si>
    <t xml:space="preserve"> 15.1</t>
  </si>
  <si>
    <t>Итгэлцлийн үйлчилгээний өглөг</t>
  </si>
  <si>
    <t xml:space="preserve"> 15.2</t>
  </si>
  <si>
    <t>Факторингийн үйлчилгээний өглөг</t>
  </si>
  <si>
    <t xml:space="preserve"> 15.3</t>
  </si>
  <si>
    <t xml:space="preserve">Мөнгөн гуйвуулгын өглөг </t>
  </si>
  <si>
    <t xml:space="preserve"> 15.4</t>
  </si>
  <si>
    <t>Зээлийн батлан даалтанд байршуулсан эх үүсвэр</t>
  </si>
  <si>
    <t xml:space="preserve"> 15.5</t>
  </si>
  <si>
    <t>Төлбөрийн болон зээлийн картын үйлчилгээтэй холбоотой өглөг</t>
  </si>
  <si>
    <t>16</t>
  </si>
  <si>
    <t>Бусад  өр төлбөр</t>
  </si>
  <si>
    <t>16.1</t>
  </si>
  <si>
    <t>Хуримтлуулж тооцсон хүүгийн өглөг</t>
  </si>
  <si>
    <t xml:space="preserve"> 16.1.1</t>
  </si>
  <si>
    <t>Хуримтлуулж тооцсон зээлийн  хүүгийн өглөг</t>
  </si>
  <si>
    <t xml:space="preserve"> 16.1.2</t>
  </si>
  <si>
    <t>Хуримтлуулж тооцсон үнэт цаасны хүүгийн өглөг</t>
  </si>
  <si>
    <t xml:space="preserve"> 16.1.3</t>
  </si>
  <si>
    <t>Хуримтлуулж тооцсон бусад хүүгийн өглөг</t>
  </si>
  <si>
    <t>16.2</t>
  </si>
  <si>
    <t>Бусад өглөг</t>
  </si>
  <si>
    <t xml:space="preserve"> 16.2.1</t>
  </si>
  <si>
    <t>Салбар хоорондын тооцооны өглөг</t>
  </si>
  <si>
    <t xml:space="preserve"> 16.2.2</t>
  </si>
  <si>
    <t>Ногдол ашгийн өглөг</t>
  </si>
  <si>
    <t xml:space="preserve"> 16.2.3</t>
  </si>
  <si>
    <t>Цалингийн өглөг</t>
  </si>
  <si>
    <t xml:space="preserve"> 16.2.4</t>
  </si>
  <si>
    <t>ЭМД,НДШ-ийн өглөг</t>
  </si>
  <si>
    <t xml:space="preserve"> 16.2.5</t>
  </si>
  <si>
    <t>ХАОАТ-ын өглөг</t>
  </si>
  <si>
    <t xml:space="preserve"> 16.2.6</t>
  </si>
  <si>
    <t>Орлогын албан татварын өглөг</t>
  </si>
  <si>
    <t xml:space="preserve"> 16.2.7</t>
  </si>
  <si>
    <t>17</t>
  </si>
  <si>
    <t>Богино хугацаат өр төлбөрийн дүн</t>
  </si>
  <si>
    <t>УРТ ХУГАЦААТ ӨР ТӨЛБӨР</t>
  </si>
  <si>
    <t xml:space="preserve"> 18.1</t>
  </si>
  <si>
    <t>Банк, санхүүгийн байгууллагаас авсан урт хугацаат зээл</t>
  </si>
  <si>
    <t xml:space="preserve"> 18.2</t>
  </si>
  <si>
    <t>Банк, санхүүгийн байгууллагаас авсан урт хугацаат зээлийн  хугацаа хэтрэлт</t>
  </si>
  <si>
    <t xml:space="preserve"> 18.3</t>
  </si>
  <si>
    <t>Төслийн зээлийн урт хугацаат санхүүжилт</t>
  </si>
  <si>
    <t>18</t>
  </si>
  <si>
    <t>Урт  хугацаат өр төлбөрийн дүн</t>
  </si>
  <si>
    <t>19</t>
  </si>
  <si>
    <t>Нийт өр төлбөрийн дүн</t>
  </si>
  <si>
    <t>ЭЗЭМШИГЧДИЙН ӨМЧ</t>
  </si>
  <si>
    <t xml:space="preserve"> 20.1</t>
  </si>
  <si>
    <t>Энгийн хувьцаа</t>
  </si>
  <si>
    <t xml:space="preserve"> 20.2</t>
  </si>
  <si>
    <t>Давуу эрхтэй хувьцаа</t>
  </si>
  <si>
    <t xml:space="preserve"> 20.3</t>
  </si>
  <si>
    <t>Халаасны хувьцаа</t>
  </si>
  <si>
    <t>20</t>
  </si>
  <si>
    <t>Хувьцаат капиталын дүн</t>
  </si>
  <si>
    <t>21</t>
  </si>
  <si>
    <t>Бусад өмч</t>
  </si>
  <si>
    <t>21.1</t>
  </si>
  <si>
    <t xml:space="preserve">Нэмж төлөгдсөн капитал </t>
  </si>
  <si>
    <t>21.2</t>
  </si>
  <si>
    <t>Хандивын капитал</t>
  </si>
  <si>
    <t>21.3</t>
  </si>
  <si>
    <t>Дахин үнэлгээний нэмэгдэл</t>
  </si>
  <si>
    <t>21.4</t>
  </si>
  <si>
    <t>Хоёрдогч өглөг /5 жилээс дээш хугацаатай/</t>
  </si>
  <si>
    <t>21.5</t>
  </si>
  <si>
    <t>Хуримтлагдсан ашиг /алдагдал/</t>
  </si>
  <si>
    <t xml:space="preserve"> 21.5.1</t>
  </si>
  <si>
    <t>Тайлант үеийн ашиг /алдагдал/</t>
  </si>
  <si>
    <t xml:space="preserve"> 21.5.2</t>
  </si>
  <si>
    <t>Өмнөх үеийн ашиг /алдагдал/</t>
  </si>
  <si>
    <t>21.6</t>
  </si>
  <si>
    <t>Нөөцийн сан</t>
  </si>
  <si>
    <t>21.7</t>
  </si>
  <si>
    <t>Нийгмийн хөгжлийн сан</t>
  </si>
  <si>
    <t>Эзэмшигчдийн өмчийн дүн</t>
  </si>
  <si>
    <t>23</t>
  </si>
  <si>
    <t>ӨР ТӨЛБӨР БА ЭЗЭМШИГЧДИЙН ӨМЧИЙН ДҮН</t>
  </si>
  <si>
    <t>Захирал ....................... /Д.Баясгалан /</t>
  </si>
  <si>
    <t>Нягтлан бодогч ....................... /null/</t>
  </si>
  <si>
    <t>ИНВЕСКОР ББСБ ХК-ИЙН НЭГТГЭСЭН ОРЛОГЫН ДЭЛГЭРЭНГҮЙ ТАЙЛАН</t>
  </si>
  <si>
    <t>Хүүгийн орлого</t>
  </si>
  <si>
    <t>Хугацаандаа байгаа зээлийн хүүгийн орлого</t>
  </si>
  <si>
    <t>Хугацаа хэтэрсэн зээлийн хүүгийн орлого</t>
  </si>
  <si>
    <t>Үнэт цаасны хүүгийн орлого</t>
  </si>
  <si>
    <t xml:space="preserve"> 1.4</t>
  </si>
  <si>
    <t>Хугацаандаа байгаа санхүүгийн түрээсийн хүүгийн орлого</t>
  </si>
  <si>
    <t xml:space="preserve"> 1.5</t>
  </si>
  <si>
    <t>Хугацаа хэтэрсэн санхүүгийн түрээсийн хүүгийн орлого</t>
  </si>
  <si>
    <t xml:space="preserve"> 1.6</t>
  </si>
  <si>
    <t>Хугацаандаа байгаа Факторингийн үйлчилгээний хүүгийн орлого</t>
  </si>
  <si>
    <t xml:space="preserve"> 1.7</t>
  </si>
  <si>
    <t xml:space="preserve">Хугацаа хэтэрсэн Факторингийн үйлчилгээний хүүгийн орлого </t>
  </si>
  <si>
    <t xml:space="preserve"> 1.8</t>
  </si>
  <si>
    <t>Харилцах дансны хүүгийн орлого</t>
  </si>
  <si>
    <t xml:space="preserve"> 1.9</t>
  </si>
  <si>
    <t>Банкин дахь хадгаламжийн хүүгийн орлого</t>
  </si>
  <si>
    <t xml:space="preserve"> 1.10</t>
  </si>
  <si>
    <t>Хүүгийн орлогын буцаалт</t>
  </si>
  <si>
    <t>Хүүгийн зардал</t>
  </si>
  <si>
    <t>Банкны байгууллагаас авсан зээлийн хүүгийн зардал</t>
  </si>
  <si>
    <t>Бусад санхүүгийн байгууллагаас авсан зээлийн хүүгийн зардал</t>
  </si>
  <si>
    <t>Төслийн зээлийн санхүүжилтын хүүгийн зардал</t>
  </si>
  <si>
    <t>Өрийн бичгийн хүүгийн зардал</t>
  </si>
  <si>
    <t>Хүүгийн зардлын буцаалт</t>
  </si>
  <si>
    <t>Цэвэр хүүгийн орлого  (1-2)</t>
  </si>
  <si>
    <t>Хүүгийн бус орлого  (4.1+4.2+4.3)</t>
  </si>
  <si>
    <t xml:space="preserve"> 4.1</t>
  </si>
  <si>
    <t>Арилжааны цэвэр орлого (4.1.1+4.1.2)</t>
  </si>
  <si>
    <t xml:space="preserve">  4.1.1</t>
  </si>
  <si>
    <t>Гадаад валютын арилжааны орлого</t>
  </si>
  <si>
    <t xml:space="preserve">  4.1.2</t>
  </si>
  <si>
    <t>Үнэт цаасны арилжааны орлого</t>
  </si>
  <si>
    <t xml:space="preserve"> 4.2</t>
  </si>
  <si>
    <t>Ханш болон үнэлгээний тэгшитгэлийн орлого (4.2.1+4.2.2)</t>
  </si>
  <si>
    <t xml:space="preserve">  4.2.1</t>
  </si>
  <si>
    <t>Гадаад валютын ханшийн тэгшитгэлийн орлого</t>
  </si>
  <si>
    <t xml:space="preserve">  4.2.2</t>
  </si>
  <si>
    <t xml:space="preserve"> 4.3</t>
  </si>
  <si>
    <t>Санхүүгийн үйлчилгээний шимтгэл (4.3.1+…+4.3.6)</t>
  </si>
  <si>
    <t xml:space="preserve">  4.3.1</t>
  </si>
  <si>
    <t>Санхүүгийн түрээсийн орлого</t>
  </si>
  <si>
    <t xml:space="preserve">  4.3.2</t>
  </si>
  <si>
    <t>Итгэлцлийн үйлчилгээний орлого</t>
  </si>
  <si>
    <t xml:space="preserve">  4.3.3</t>
  </si>
  <si>
    <t>Мөнгөн гуйвуулгын орлого</t>
  </si>
  <si>
    <t xml:space="preserve">  4.3.4</t>
  </si>
  <si>
    <t>Картын үйлчилгээний орлого</t>
  </si>
  <si>
    <t xml:space="preserve">  4.3.5</t>
  </si>
  <si>
    <t>Санхүүгийн зөвлөгөө, мэдээлэл өгөх үйлчилгээний орлого</t>
  </si>
  <si>
    <t xml:space="preserve">  4.3.6</t>
  </si>
  <si>
    <t>Үйлчилгээний хураамж, шимтгэлийн орлого</t>
  </si>
  <si>
    <t xml:space="preserve">  4.3.7</t>
  </si>
  <si>
    <t>Бусад үйлчилгээ</t>
  </si>
  <si>
    <t>Хүүгийн бус зардал (5.1+5.2+5.3)</t>
  </si>
  <si>
    <t xml:space="preserve"> 5.1</t>
  </si>
  <si>
    <t>Арилжаа болон ханшийн тэгшитгэлийн зардал (5.1.1+…+5.1.4)</t>
  </si>
  <si>
    <t xml:space="preserve">  5.1.1</t>
  </si>
  <si>
    <t xml:space="preserve">Гадаад валютын арилжааны алдагдал </t>
  </si>
  <si>
    <t xml:space="preserve">  5.1.2</t>
  </si>
  <si>
    <t>Үнэт цаасны арилжааны алдагдал</t>
  </si>
  <si>
    <t xml:space="preserve">  5.1.3</t>
  </si>
  <si>
    <t>Гадаад валютын ханшийн тэгшитгэлийн зардал</t>
  </si>
  <si>
    <t xml:space="preserve">  5.1.4</t>
  </si>
  <si>
    <t>Үнэт цаасны үнэлгээний тэгшитгэлийн зардал</t>
  </si>
  <si>
    <t xml:space="preserve"> 5.2</t>
  </si>
  <si>
    <t>Боловсон хүчний холбогдолтой зардал (5.2.1+..+5.2.10)</t>
  </si>
  <si>
    <t xml:space="preserve">  5.2.1</t>
  </si>
  <si>
    <t>Үндсэн болон нэмэгдэл цалин</t>
  </si>
  <si>
    <t xml:space="preserve">  5.2.2</t>
  </si>
  <si>
    <t>Ажилтнуудад олгосон нэмэгдэл цалин, урамшуулал</t>
  </si>
  <si>
    <t xml:space="preserve">  5.2.3</t>
  </si>
  <si>
    <t>Ажилтнуудад олгосон нөхөн олговор хөнгөлөлт</t>
  </si>
  <si>
    <t xml:space="preserve">  5.2.4</t>
  </si>
  <si>
    <t>Ажилтнуудад олгосон тэтгэмж, нийгмийн халамж</t>
  </si>
  <si>
    <t xml:space="preserve">  5.2.5</t>
  </si>
  <si>
    <t>Гэрээгээр ажиллагсдын ажлын хөлс</t>
  </si>
  <si>
    <t xml:space="preserve">  5.2.6</t>
  </si>
  <si>
    <t>Нийгмийн даатгал, эрүүл мэндийн даатгалын зардал</t>
  </si>
  <si>
    <t xml:space="preserve">  5.2.7</t>
  </si>
  <si>
    <t>Албан томилолт</t>
  </si>
  <si>
    <t xml:space="preserve">  5.2.8</t>
  </si>
  <si>
    <t>Сургалтын зардал</t>
  </si>
  <si>
    <t xml:space="preserve">  5.2.9</t>
  </si>
  <si>
    <t xml:space="preserve"> 5.3</t>
  </si>
  <si>
    <t xml:space="preserve"> Бусад зардал  (5.3.1+…5.3.26)</t>
  </si>
  <si>
    <t xml:space="preserve">  5.3.1</t>
  </si>
  <si>
    <t>Үнэт цаас болон түүнтэй холбоотой авлагыг барагдуулахтай холбоотой гарсан зардал</t>
  </si>
  <si>
    <t xml:space="preserve">  5.3.2</t>
  </si>
  <si>
    <t>Зээл болон  түүнтэй холбоотой авлагыг барагдуулахтай холбогдон гарсан зардал</t>
  </si>
  <si>
    <t xml:space="preserve">  5.3.3</t>
  </si>
  <si>
    <t>Санхүүгийн түрээсийн үйл ажиллагаатай холбогдон гарсан зардал</t>
  </si>
  <si>
    <t xml:space="preserve">  5.3.4</t>
  </si>
  <si>
    <t>Факторингийн үйл ажиллагаатай холбогдон гарсан зардал</t>
  </si>
  <si>
    <t xml:space="preserve">  5.3.5</t>
  </si>
  <si>
    <t>Итгэлцлийн үйлчилгээ болон түүнтэй холбогдон гарсан зардал</t>
  </si>
  <si>
    <t xml:space="preserve">  5.3.6</t>
  </si>
  <si>
    <t>Аудитын төлбөр, мэргэжлийн үйлчилгээ</t>
  </si>
  <si>
    <t xml:space="preserve">  5.3.7</t>
  </si>
  <si>
    <t>Даатгал</t>
  </si>
  <si>
    <t xml:space="preserve">  5.3.8</t>
  </si>
  <si>
    <t>Түрээс</t>
  </si>
  <si>
    <t xml:space="preserve">  5.3.9</t>
  </si>
  <si>
    <t>Ашиглалтын зардал /цахилгаан, уур ус, дулаан, цэвэр, бохир ус/</t>
  </si>
  <si>
    <t xml:space="preserve">  5.3.10</t>
  </si>
  <si>
    <t>Үндсэн хөрөнгийн элэгдлийн зардал</t>
  </si>
  <si>
    <t xml:space="preserve">  5.3.11</t>
  </si>
  <si>
    <t>Харуул, хамгаалалтын зардал</t>
  </si>
  <si>
    <t xml:space="preserve">  5.3.12</t>
  </si>
  <si>
    <t>Харилцаа холбоо, интернет</t>
  </si>
  <si>
    <t xml:space="preserve">  5.3.13</t>
  </si>
  <si>
    <t>Шатахуун болон тээврийн зардал</t>
  </si>
  <si>
    <t xml:space="preserve">  5.3.14</t>
  </si>
  <si>
    <t>Сэлбэг хэрэгсэл, засвар үйлчилгээ</t>
  </si>
  <si>
    <t xml:space="preserve">  5.3.15</t>
  </si>
  <si>
    <t>Зохицуулалтын хураамжийн  зардал</t>
  </si>
  <si>
    <t xml:space="preserve">  5.3.16</t>
  </si>
  <si>
    <t>Хөдөлмөр хамгаалал, галын аюулаас хамгаалах зардал</t>
  </si>
  <si>
    <t xml:space="preserve">  5.3.17</t>
  </si>
  <si>
    <t>Захиалгат хэвлэлийн зардал</t>
  </si>
  <si>
    <t xml:space="preserve">  5.3.18</t>
  </si>
  <si>
    <t>Автоматжуулалттай холбоотой урсгал зардал</t>
  </si>
  <si>
    <t xml:space="preserve">  5.3.19</t>
  </si>
  <si>
    <t>Ногдол ашиг</t>
  </si>
  <si>
    <t xml:space="preserve">  5.3.20</t>
  </si>
  <si>
    <t>Зар сурталчилгаа, маркетингийн судалгаа</t>
  </si>
  <si>
    <t xml:space="preserve">  5.3.21</t>
  </si>
  <si>
    <t>Бичиг хэргийн зардал</t>
  </si>
  <si>
    <t xml:space="preserve">  5.3.22</t>
  </si>
  <si>
    <t>Ариун цэврийн зардал</t>
  </si>
  <si>
    <t xml:space="preserve">  5.3.23</t>
  </si>
  <si>
    <t>Үл хөдлөх хөрөнгийн татвар</t>
  </si>
  <si>
    <t xml:space="preserve">  5.3.24</t>
  </si>
  <si>
    <t>Харилцагчдын сургалт судалгааны зардал</t>
  </si>
  <si>
    <t xml:space="preserve">  5.3.25</t>
  </si>
  <si>
    <t>ЦЭВЭР ХҮҮГИЙН БУС ОРЛОГО/ЗАРДЛЫН ДҮН  (4-5)</t>
  </si>
  <si>
    <t>Болзошгүй эрсдэлийн сан байгуулахаас өмнөх үйл ажиллагааны ашиг/алдагдал (3+6)</t>
  </si>
  <si>
    <t>Болзошгүй эрсдэлийн зардал</t>
  </si>
  <si>
    <t xml:space="preserve"> 8.1</t>
  </si>
  <si>
    <t>Үнэт цаасны эрсдэлийн зардал</t>
  </si>
  <si>
    <t xml:space="preserve"> 8.2</t>
  </si>
  <si>
    <t>Зээлийн эрсдэлийн зардал</t>
  </si>
  <si>
    <t xml:space="preserve"> 8.3</t>
  </si>
  <si>
    <t>Санхүүгийн түрээсийн үйлчилгээний эрсдэлийн зардал</t>
  </si>
  <si>
    <t xml:space="preserve"> 8.4</t>
  </si>
  <si>
    <t>Факторингийн үйлчилгээний эрсдэлийн зардал</t>
  </si>
  <si>
    <t xml:space="preserve"> 8.5</t>
  </si>
  <si>
    <t>Найдваргүй авлагын нөөцийн  зардал</t>
  </si>
  <si>
    <t xml:space="preserve"> 8.6</t>
  </si>
  <si>
    <t>Өмчлөх бусад үл хөдлөх хөрөнгийн эрсдэлийн зардал</t>
  </si>
  <si>
    <t>ҮНДСЭН ҮЙЛ АЖИЛЛАГААНЫ АШИГ/АЛДАГДАЛ (7-8)</t>
  </si>
  <si>
    <t>Үндсэн бус үйл ажиллагааны орлого</t>
  </si>
  <si>
    <t>Алданги</t>
  </si>
  <si>
    <t>Үндсэн хөрөнгө борлуулсны орлого</t>
  </si>
  <si>
    <t>Ногдол ашгийн орлого</t>
  </si>
  <si>
    <t>Хандив</t>
  </si>
  <si>
    <t>Тэнцлийн гадуурх тооцооноос хийгдсэн төлөгдөлт</t>
  </si>
  <si>
    <t>Үндсэн бус үйл ажиллагааны зардал</t>
  </si>
  <si>
    <t>Зочин төлөөлөгчийн зардал</t>
  </si>
  <si>
    <t>Торгуулийн зардал</t>
  </si>
  <si>
    <t xml:space="preserve"> 11.3</t>
  </si>
  <si>
    <t>Хөрөнгө данснаас хассаны гарз</t>
  </si>
  <si>
    <t xml:space="preserve"> 11.4</t>
  </si>
  <si>
    <t>Баяр ёслол</t>
  </si>
  <si>
    <t xml:space="preserve"> 11.5</t>
  </si>
  <si>
    <t>Ердийн үйл ажиллагааны ашиг/алдагдал  / (9+10-11)</t>
  </si>
  <si>
    <t>Ердийн бус орлого</t>
  </si>
  <si>
    <t>Ердийн бус зардал</t>
  </si>
  <si>
    <t>Татвар төлөхийн өмнөх ашиг/алдагдал  (12+13-14)</t>
  </si>
  <si>
    <t>Орлогын татварын зардал</t>
  </si>
  <si>
    <t>ЦЭВЭР АШИГ (15-16)</t>
  </si>
  <si>
    <t>ИНВЕСКОР ББСБ ХК-ИЙН НЭГТГЭСЭН ӨМЧИЙН ӨӨРЧЛӨЛТИЙН ТАЙЛАН</t>
  </si>
  <si>
    <t>Хувьцаат капитал</t>
  </si>
  <si>
    <t>Нэмж төлөгдсөн капитал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</si>
  <si>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</si>
  <si>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</si>
  <si>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</si>
  <si>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</si>
  <si>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</si>
  <si>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</si>
  <si>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</si>
  <si>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</si>
  <si>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</si>
  <si>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</si>
  <si>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ИНВЕСКОР ББСБ ХК-ИЙН НЭГТГЭСЭН МӨНГӨН ГҮЙЛГЭЭНИЙ ТАЙЛАН</t>
  </si>
  <si>
    <t>Үйл ажиллагааны мөнгөн гүйлгээний дүн</t>
  </si>
  <si>
    <t>1.1</t>
  </si>
  <si>
    <t>Үндсэн үйл ажиллагааны мөнгөн орлого</t>
  </si>
  <si>
    <t xml:space="preserve"> 1.1.1</t>
  </si>
  <si>
    <t>Зээлийн хүүгийн орлого</t>
  </si>
  <si>
    <t xml:space="preserve"> 1.1.2</t>
  </si>
  <si>
    <t xml:space="preserve"> 1.1.3</t>
  </si>
  <si>
    <t>Факторингийн үйлчилгээний хүүгийн орлого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</si>
  <si>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</si>
  <si>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</si>
  <si>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</si>
  <si>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</si>
  <si>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</si>
  <si>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</si>
  <si>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>Гадаад валютын ханшийн зөрүү</t>
  </si>
  <si>
    <t xml:space="preserve"> 1.1.10</t>
  </si>
  <si>
    <t>Үнэт цаасны үнэлгээний зөрүү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</si>
  <si>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</si>
  <si>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</si>
  <si>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</si>
  <si>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</si>
  <si>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</si>
  <si>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</si>
  <si>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</si>
  <si>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</si>
  <si>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Бусад үйлчилгээний орлого</t>
  </si>
  <si>
    <t>1.2</t>
  </si>
  <si>
    <t>Үндсэн үйл ажиллагааны мөнгөн зарлага</t>
  </si>
  <si>
    <t xml:space="preserve"> 1.2.1</t>
  </si>
  <si>
    <t>Банк, санхүүгийн байгууллагаас авсан зээлийн хүүгийн зардал</t>
  </si>
  <si>
    <t xml:space="preserve"> 1.2.2</t>
  </si>
  <si>
    <t xml:space="preserve"> 1.2.3</t>
  </si>
  <si>
    <t>Өрийн бичгийн хүүд төлсөн мөнгө</t>
  </si>
  <si>
    <t xml:space="preserve"> 1.2.4</t>
  </si>
  <si>
    <t xml:space="preserve"> 1.2.5</t>
  </si>
  <si>
    <t>Үндсэн ба нэмэгдэл цалин</t>
  </si>
  <si>
    <t xml:space="preserve"> 1.2.6</t>
  </si>
  <si>
    <t>Ажилтануудад олгосон нөхөн олговор, тэтгэмж</t>
  </si>
  <si>
    <t xml:space="preserve"> 1.2.7</t>
  </si>
  <si>
    <t xml:space="preserve"> 1.2.8</t>
  </si>
  <si>
    <t>Албан томилолт, сургалтын зардал</t>
  </si>
  <si>
    <t xml:space="preserve"> 1.2.9</t>
  </si>
  <si>
    <t>Ашиглалтын зардалд төлсөн мөнгө</t>
  </si>
  <si>
    <t xml:space="preserve"> 1.2.10</t>
  </si>
  <si>
    <t>Шатахуун, холбоо,  интернет, сэлбэг хэрэгсэлд төлсөн мөнгө</t>
  </si>
  <si>
    <t xml:space="preserve"> 1.2.11</t>
  </si>
  <si>
    <t>Бичиг хэргийн зардал, ариун цэврийн зардал</t>
  </si>
  <si>
    <t xml:space="preserve"> 1.2.12</t>
  </si>
  <si>
    <t>Татвар, даатгалын төлсөн мөнгө</t>
  </si>
  <si>
    <t xml:space="preserve"> 1.2.13</t>
  </si>
  <si>
    <t>Зар сурталчилгаанд төлсөн мөнгө</t>
  </si>
  <si>
    <t xml:space="preserve"> 1.2.14</t>
  </si>
  <si>
    <t>Үнэт цаас болон түүнтэй холбоотой авлагыг барагдуулахтай холбоотой гарсан мөнгө</t>
  </si>
  <si>
    <t xml:space="preserve"> 1.2.15</t>
  </si>
  <si>
    <t>Зээл болон  түүнтэй холбоотой авлагыг барагдуулахтай холбогдон гарсан мөнгө</t>
  </si>
  <si>
    <t xml:space="preserve"> 1.2.16</t>
  </si>
  <si>
    <t>Факторинг болон түүнтэй холбоотой авлагыг барагдуулахтай холбогдон гарсан мөнгө</t>
  </si>
  <si>
    <t xml:space="preserve"> 1.2.17</t>
  </si>
  <si>
    <t>Итгэлцлийн үйлчилгээ болон түүнтэй холбогдон гарсан мөнгө</t>
  </si>
  <si>
    <t xml:space="preserve"> 1.2.18</t>
  </si>
  <si>
    <t>Санхүүгийн түрээсийн үйл ажиллагаатай холбогдон гарах мөнгө</t>
  </si>
  <si>
    <t xml:space="preserve"> 1.2.19</t>
  </si>
  <si>
    <t>Аудитын төлбөр,  мэргэжлийн  зөвлөгөө үйлчилгээний мөнгө</t>
  </si>
  <si>
    <t xml:space="preserve"> 1.2.20</t>
  </si>
  <si>
    <t>Зохицуулалтын үйлчилгээний хураамжид төлсөн мөнгө</t>
  </si>
  <si>
    <t xml:space="preserve"> 1.2.21</t>
  </si>
  <si>
    <t>Ногдол ашгаар олгосон мөнгө</t>
  </si>
  <si>
    <t xml:space="preserve"> 1.2.22</t>
  </si>
  <si>
    <t>Бэлтгэн нийлүүлэгчид төлсөн бусад мөнгө</t>
  </si>
  <si>
    <t xml:space="preserve"> 1.2.23</t>
  </si>
  <si>
    <t>Бусад үйлчилгээнд төлсөн мөнгө</t>
  </si>
  <si>
    <t>Үндсэн бус үйл ажиллагааны мөнгөн гүйлгээ</t>
  </si>
  <si>
    <t>2.1</t>
  </si>
  <si>
    <t>Үндсэн бус үйл ажиллагааны мөнгөн орлого</t>
  </si>
  <si>
    <t xml:space="preserve"> 2.1.1</t>
  </si>
  <si>
    <t>Үндсэн  ба хөрөнгө борлуулсны орлого</t>
  </si>
  <si>
    <t xml:space="preserve"> 2.1.2</t>
  </si>
  <si>
    <t xml:space="preserve"> 2.1.3</t>
  </si>
  <si>
    <t xml:space="preserve"> 2.1.4</t>
  </si>
  <si>
    <t>2.2</t>
  </si>
  <si>
    <t>Үндсэн бус үйл ажиллагааны мөнгөн зарлага</t>
  </si>
  <si>
    <t xml:space="preserve"> 2.2.1</t>
  </si>
  <si>
    <t>Баяр ёслол, зочин төлөөлөгчийн зардал</t>
  </si>
  <si>
    <t xml:space="preserve"> 2.2.2</t>
  </si>
  <si>
    <t xml:space="preserve"> 2.2.3</t>
  </si>
  <si>
    <t>Бүх цэвэр мөнгөн гүйлгээ</t>
  </si>
  <si>
    <t>МӨНГӨН ХӨРӨНГИЙН ЭХНИЙ ҮЛДЭГДЭЛ</t>
  </si>
  <si>
    <t>МӨНГӨН ХӨРӨНГИЙН ЭЦСИЙН ҮЛДЭГДЭЛ</t>
  </si>
  <si>
    <t>2020 оны 12-р сарын 31-ны үлдэгдэл</t>
  </si>
  <si>
    <t>Эздийн 
өмчийн 
бусад хэсэг</t>
  </si>
  <si>
    <t>Хяналтын 
бус хувь 
оролцоо</t>
  </si>
  <si>
    <t>Борлуулсан охин компанийн тохируулга</t>
  </si>
  <si>
    <t>2021 оны 12-р сарын 31-ны үлдэгдэл</t>
  </si>
  <si>
    <t>2022 оны 6-р сарын 30-ны үлдэгдэл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</si>
</sst>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3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173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93" fontId="4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190" fontId="4" fillId="0" borderId="0" xfId="0" applyNumberFormat="1" applyFont="1" applyFill="1" applyAlignment="1">
      <alignment/>
    </xf>
    <xf numFmtId="173" fontId="2" fillId="0" borderId="0" xfId="57" applyNumberFormat="1" applyFont="1" applyAlignment="1">
      <alignment horizontal="right" vertical="center" wrapText="1"/>
      <protection/>
    </xf>
    <xf numFmtId="173" fontId="2" fillId="0" borderId="10" xfId="0" applyNumberFormat="1" applyFont="1" applyBorder="1" applyAlignment="1">
      <alignment horizontal="right" vertical="center" wrapText="1"/>
    </xf>
    <xf numFmtId="190" fontId="2" fillId="0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0" applyFont="1" applyAlignment="1">
      <alignment vertical="center"/>
    </xf>
    <xf numFmtId="193" fontId="2" fillId="0" borderId="0" xfId="0" applyNumberFormat="1" applyFont="1" applyFill="1" applyAlignment="1">
      <alignment vertical="center"/>
    </xf>
    <xf numFmtId="44" fontId="4" fillId="0" borderId="0" xfId="42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7" fontId="2" fillId="0" borderId="10" xfId="42" applyNumberFormat="1" applyFont="1" applyBorder="1" applyAlignment="1">
      <alignment horizontal="right" vertical="center" wrapText="1"/>
    </xf>
    <xf numFmtId="37" fontId="3" fillId="0" borderId="0" xfId="42" applyNumberFormat="1" applyFont="1" applyAlignment="1">
      <alignment vertical="center"/>
    </xf>
    <xf numFmtId="173" fontId="2" fillId="0" borderId="1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173" fontId="4" fillId="0" borderId="0" xfId="0" applyNumberFormat="1" applyFont="1" applyAlignment="1">
      <alignment/>
    </xf>
    <xf numFmtId="173" fontId="0" fillId="0" borderId="0" xfId="0" applyNumberFormat="1" applyAlignment="1">
      <alignment vertical="center"/>
    </xf>
    <xf numFmtId="43" fontId="0" fillId="0" borderId="0" xfId="42" applyNumberFormat="1" applyFont="1" applyAlignment="1">
      <alignment/>
    </xf>
    <xf numFmtId="43" fontId="4" fillId="0" borderId="10" xfId="0" applyNumberFormat="1" applyFont="1" applyBorder="1" applyAlignment="1">
      <alignment horizontal="right" vertical="center" wrapText="1"/>
    </xf>
    <xf numFmtId="20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36">
      <selection activeCell="C151" sqref="C151"/>
    </sheetView>
  </sheetViews>
  <sheetFormatPr defaultColWidth="9.140625" defaultRowHeight="12.75"/>
  <cols>
    <col min="1" max="1" width="10.7109375" style="39" customWidth="1"/>
    <col min="2" max="2" width="9.140625" style="36" customWidth="1"/>
    <col min="3" max="3" width="33.140625" style="36" customWidth="1"/>
    <col min="4" max="4" width="17.00390625" style="36" bestFit="1" customWidth="1"/>
    <col min="5" max="5" width="20.28125" style="36" customWidth="1"/>
    <col min="6" max="6" width="15.00390625" style="37" customWidth="1"/>
    <col min="7" max="7" width="11.7109375" style="36" bestFit="1" customWidth="1"/>
    <col min="8" max="16384" width="9.140625" style="36" customWidth="1"/>
  </cols>
  <sheetData>
    <row r="1" ht="15">
      <c r="A1" s="1" t="s">
        <v>0</v>
      </c>
    </row>
    <row r="2" spans="1:5" ht="15">
      <c r="A2" s="1" t="s">
        <v>1</v>
      </c>
      <c r="B2" s="38"/>
      <c r="C2" s="38"/>
      <c r="D2" s="39"/>
      <c r="E2" s="39"/>
    </row>
    <row r="3" ht="15">
      <c r="B3" s="1" t="s">
        <v>2</v>
      </c>
    </row>
    <row r="4" spans="1:5" ht="15">
      <c r="A4" s="3"/>
      <c r="E4" s="73" t="s">
        <v>3</v>
      </c>
    </row>
    <row r="5" spans="1:6" ht="30">
      <c r="A5" s="5"/>
      <c r="B5" s="4" t="s">
        <v>4</v>
      </c>
      <c r="C5" s="4" t="s">
        <v>5</v>
      </c>
      <c r="D5" s="4" t="s">
        <v>6</v>
      </c>
      <c r="E5" s="4" t="s">
        <v>7</v>
      </c>
      <c r="F5" s="52"/>
    </row>
    <row r="6" spans="1:5" ht="15">
      <c r="A6" s="9"/>
      <c r="B6" s="34" t="s">
        <v>8</v>
      </c>
      <c r="C6" s="7" t="s">
        <v>9</v>
      </c>
      <c r="D6" s="8">
        <v>0</v>
      </c>
      <c r="E6" s="8">
        <v>0</v>
      </c>
    </row>
    <row r="7" spans="1:5" ht="15">
      <c r="A7" s="9"/>
      <c r="B7" s="34" t="s">
        <v>8</v>
      </c>
      <c r="C7" s="7" t="s">
        <v>10</v>
      </c>
      <c r="D7" s="8">
        <v>0</v>
      </c>
      <c r="E7" s="8">
        <v>0</v>
      </c>
    </row>
    <row r="8" spans="1:6" s="1" customFormat="1" ht="15">
      <c r="A8" s="54"/>
      <c r="B8" s="33" t="s">
        <v>11</v>
      </c>
      <c r="C8" s="7" t="s">
        <v>12</v>
      </c>
      <c r="D8" s="55">
        <v>24638751</v>
      </c>
      <c r="E8" s="55">
        <v>14849353</v>
      </c>
      <c r="F8" s="56"/>
    </row>
    <row r="9" spans="1:6" ht="15">
      <c r="A9" s="9"/>
      <c r="B9" s="34" t="s">
        <v>13</v>
      </c>
      <c r="C9" s="6" t="s">
        <v>14</v>
      </c>
      <c r="D9" s="31">
        <v>20</v>
      </c>
      <c r="E9" s="31">
        <v>330</v>
      </c>
      <c r="F9" s="53"/>
    </row>
    <row r="10" spans="1:5" ht="30">
      <c r="A10" s="9"/>
      <c r="B10" s="34" t="s">
        <v>15</v>
      </c>
      <c r="C10" s="6" t="s">
        <v>16</v>
      </c>
      <c r="D10" s="31">
        <v>22030203</v>
      </c>
      <c r="E10" s="31">
        <v>5288184</v>
      </c>
    </row>
    <row r="11" spans="1:5" ht="30">
      <c r="A11" s="9"/>
      <c r="B11" s="34" t="s">
        <v>17</v>
      </c>
      <c r="C11" s="6" t="s">
        <v>18</v>
      </c>
      <c r="D11" s="31">
        <v>2608528</v>
      </c>
      <c r="E11" s="31">
        <v>9560839</v>
      </c>
    </row>
    <row r="12" spans="1:5" ht="30">
      <c r="A12" s="9"/>
      <c r="B12" s="34" t="s">
        <v>19</v>
      </c>
      <c r="C12" s="7" t="s">
        <v>20</v>
      </c>
      <c r="D12" s="55">
        <v>183583</v>
      </c>
      <c r="E12" s="55">
        <v>636818</v>
      </c>
    </row>
    <row r="13" spans="1:5" ht="15">
      <c r="A13" s="9"/>
      <c r="B13" s="34" t="s">
        <v>21</v>
      </c>
      <c r="C13" s="6" t="s">
        <v>22</v>
      </c>
      <c r="D13" s="31">
        <v>0</v>
      </c>
      <c r="E13" s="31">
        <v>0</v>
      </c>
    </row>
    <row r="14" spans="1:5" ht="15">
      <c r="A14" s="9"/>
      <c r="B14" s="34" t="s">
        <v>23</v>
      </c>
      <c r="C14" s="6" t="s">
        <v>24</v>
      </c>
      <c r="D14" s="31">
        <v>183583</v>
      </c>
      <c r="E14" s="31">
        <v>0</v>
      </c>
    </row>
    <row r="15" spans="1:5" ht="30">
      <c r="A15" s="9"/>
      <c r="B15" s="34" t="s">
        <v>25</v>
      </c>
      <c r="C15" s="6" t="s">
        <v>26</v>
      </c>
      <c r="D15" s="31">
        <v>0</v>
      </c>
      <c r="E15" s="31">
        <v>0</v>
      </c>
    </row>
    <row r="16" spans="1:5" ht="30">
      <c r="A16" s="9"/>
      <c r="B16" s="34" t="s">
        <v>27</v>
      </c>
      <c r="C16" s="6" t="s">
        <v>28</v>
      </c>
      <c r="D16" s="31">
        <v>0</v>
      </c>
      <c r="E16" s="31">
        <v>0</v>
      </c>
    </row>
    <row r="17" spans="1:5" ht="15">
      <c r="A17" s="9"/>
      <c r="B17" s="34" t="s">
        <v>29</v>
      </c>
      <c r="C17" s="6" t="s">
        <v>30</v>
      </c>
      <c r="D17" s="31">
        <v>0</v>
      </c>
      <c r="E17" s="31">
        <v>636818</v>
      </c>
    </row>
    <row r="18" spans="1:5" ht="15">
      <c r="A18" s="9"/>
      <c r="B18" s="34" t="s">
        <v>31</v>
      </c>
      <c r="C18" s="7" t="s">
        <v>32</v>
      </c>
      <c r="D18" s="57">
        <v>175508816</v>
      </c>
      <c r="E18" s="57">
        <v>255222492</v>
      </c>
    </row>
    <row r="19" spans="1:5" ht="15">
      <c r="A19" s="9"/>
      <c r="B19" s="34" t="s">
        <v>33</v>
      </c>
      <c r="C19" s="7" t="s">
        <v>34</v>
      </c>
      <c r="D19" s="31">
        <v>178655681</v>
      </c>
      <c r="E19" s="31">
        <v>253337856</v>
      </c>
    </row>
    <row r="20" spans="1:5" ht="15">
      <c r="A20" s="9"/>
      <c r="B20" s="34" t="s">
        <v>35</v>
      </c>
      <c r="C20" s="6" t="s">
        <v>36</v>
      </c>
      <c r="D20" s="8">
        <v>169845511</v>
      </c>
      <c r="E20" s="8">
        <v>243229295</v>
      </c>
    </row>
    <row r="21" spans="1:6" ht="15">
      <c r="A21" s="9"/>
      <c r="B21" s="34" t="s">
        <v>37</v>
      </c>
      <c r="C21" s="6" t="s">
        <v>38</v>
      </c>
      <c r="D21" s="8">
        <v>3928047</v>
      </c>
      <c r="E21" s="8">
        <v>7761732</v>
      </c>
      <c r="F21" s="40"/>
    </row>
    <row r="22" spans="1:5" ht="15">
      <c r="A22" s="9"/>
      <c r="B22" s="34" t="s">
        <v>39</v>
      </c>
      <c r="C22" s="7" t="s">
        <v>40</v>
      </c>
      <c r="D22" s="31">
        <v>4882123</v>
      </c>
      <c r="E22" s="31">
        <v>9022845</v>
      </c>
    </row>
    <row r="23" spans="1:5" ht="15">
      <c r="A23" s="9"/>
      <c r="B23" s="34" t="s">
        <v>41</v>
      </c>
      <c r="C23" s="6" t="s">
        <v>42</v>
      </c>
      <c r="D23" s="31">
        <v>0</v>
      </c>
      <c r="E23" s="31">
        <v>3790786</v>
      </c>
    </row>
    <row r="24" spans="1:5" ht="15">
      <c r="A24" s="9"/>
      <c r="B24" s="34" t="s">
        <v>43</v>
      </c>
      <c r="C24" s="6" t="s">
        <v>44</v>
      </c>
      <c r="D24" s="31">
        <v>0</v>
      </c>
      <c r="E24" s="31">
        <v>2278230</v>
      </c>
    </row>
    <row r="25" spans="1:5" ht="15">
      <c r="A25" s="9"/>
      <c r="B25" s="34" t="s">
        <v>45</v>
      </c>
      <c r="C25" s="6" t="s">
        <v>46</v>
      </c>
      <c r="D25" s="31">
        <v>0</v>
      </c>
      <c r="E25" s="31">
        <v>2953829</v>
      </c>
    </row>
    <row r="26" spans="1:6" ht="15">
      <c r="A26" s="9"/>
      <c r="B26" s="34" t="s">
        <v>47</v>
      </c>
      <c r="C26" s="6" t="s">
        <v>48</v>
      </c>
      <c r="D26" s="8">
        <v>3146865</v>
      </c>
      <c r="E26" s="8">
        <v>-5483049</v>
      </c>
      <c r="F26" s="53"/>
    </row>
    <row r="27" spans="1:5" ht="30">
      <c r="A27" s="9"/>
      <c r="B27" s="34" t="s">
        <v>49</v>
      </c>
      <c r="C27" s="7" t="s">
        <v>50</v>
      </c>
      <c r="D27" s="8">
        <v>0</v>
      </c>
      <c r="E27" s="8">
        <v>0</v>
      </c>
    </row>
    <row r="28" spans="1:5" ht="30">
      <c r="A28" s="9"/>
      <c r="B28" s="34" t="s">
        <v>51</v>
      </c>
      <c r="C28" s="7" t="s">
        <v>52</v>
      </c>
      <c r="D28" s="8">
        <v>0</v>
      </c>
      <c r="E28" s="8">
        <v>0</v>
      </c>
    </row>
    <row r="29" spans="1:5" ht="30">
      <c r="A29" s="9"/>
      <c r="B29" s="34" t="s">
        <v>53</v>
      </c>
      <c r="C29" s="6" t="s">
        <v>54</v>
      </c>
      <c r="D29" s="8">
        <v>0</v>
      </c>
      <c r="E29" s="8">
        <v>0</v>
      </c>
    </row>
    <row r="30" spans="1:5" ht="30">
      <c r="A30" s="9"/>
      <c r="B30" s="34" t="s">
        <v>55</v>
      </c>
      <c r="C30" s="6" t="s">
        <v>56</v>
      </c>
      <c r="D30" s="8">
        <v>0</v>
      </c>
      <c r="E30" s="8">
        <v>0</v>
      </c>
    </row>
    <row r="31" spans="1:5" ht="30">
      <c r="A31" s="9"/>
      <c r="B31" s="34" t="s">
        <v>57</v>
      </c>
      <c r="C31" s="7" t="s">
        <v>58</v>
      </c>
      <c r="D31" s="8">
        <v>0</v>
      </c>
      <c r="E31" s="8">
        <v>0</v>
      </c>
    </row>
    <row r="32" spans="1:5" ht="30">
      <c r="A32" s="9"/>
      <c r="B32" s="34" t="s">
        <v>59</v>
      </c>
      <c r="C32" s="6" t="s">
        <v>60</v>
      </c>
      <c r="D32" s="8">
        <v>0</v>
      </c>
      <c r="E32" s="8">
        <v>0</v>
      </c>
    </row>
    <row r="33" spans="1:5" ht="30">
      <c r="A33" s="9"/>
      <c r="B33" s="34" t="s">
        <v>61</v>
      </c>
      <c r="C33" s="6" t="s">
        <v>62</v>
      </c>
      <c r="D33" s="8">
        <v>0</v>
      </c>
      <c r="E33" s="8">
        <v>0</v>
      </c>
    </row>
    <row r="34" spans="1:5" ht="30">
      <c r="A34" s="9"/>
      <c r="B34" s="34" t="s">
        <v>63</v>
      </c>
      <c r="C34" s="6" t="s">
        <v>64</v>
      </c>
      <c r="D34" s="8">
        <v>0</v>
      </c>
      <c r="E34" s="8">
        <v>0</v>
      </c>
    </row>
    <row r="35" spans="1:5" ht="30">
      <c r="A35" s="9"/>
      <c r="B35" s="34" t="s">
        <v>65</v>
      </c>
      <c r="C35" s="7" t="s">
        <v>66</v>
      </c>
      <c r="D35" s="8">
        <v>0</v>
      </c>
      <c r="E35" s="8">
        <v>0</v>
      </c>
    </row>
    <row r="36" spans="1:5" ht="30">
      <c r="A36" s="9"/>
      <c r="B36" s="34" t="s">
        <v>67</v>
      </c>
      <c r="C36" s="6" t="s">
        <v>54</v>
      </c>
      <c r="D36" s="8">
        <v>0</v>
      </c>
      <c r="E36" s="8">
        <v>0</v>
      </c>
    </row>
    <row r="37" spans="1:5" ht="30">
      <c r="A37" s="9"/>
      <c r="B37" s="34" t="s">
        <v>68</v>
      </c>
      <c r="C37" s="6" t="s">
        <v>56</v>
      </c>
      <c r="D37" s="8">
        <v>0</v>
      </c>
      <c r="E37" s="8">
        <v>0</v>
      </c>
    </row>
    <row r="38" spans="1:5" ht="30">
      <c r="A38" s="9"/>
      <c r="B38" s="34" t="s">
        <v>69</v>
      </c>
      <c r="C38" s="7" t="s">
        <v>58</v>
      </c>
      <c r="D38" s="8">
        <v>0</v>
      </c>
      <c r="E38" s="8">
        <v>0</v>
      </c>
    </row>
    <row r="39" spans="1:5" ht="30">
      <c r="A39" s="9"/>
      <c r="B39" s="34" t="s">
        <v>70</v>
      </c>
      <c r="C39" s="6" t="s">
        <v>60</v>
      </c>
      <c r="D39" s="8">
        <v>0</v>
      </c>
      <c r="E39" s="8">
        <v>0</v>
      </c>
    </row>
    <row r="40" spans="1:5" ht="30">
      <c r="A40" s="9"/>
      <c r="B40" s="34" t="s">
        <v>71</v>
      </c>
      <c r="C40" s="6" t="s">
        <v>62</v>
      </c>
      <c r="D40" s="8">
        <v>0</v>
      </c>
      <c r="E40" s="8">
        <v>0</v>
      </c>
    </row>
    <row r="41" spans="1:5" ht="30">
      <c r="A41" s="9"/>
      <c r="B41" s="34" t="s">
        <v>72</v>
      </c>
      <c r="C41" s="6" t="s">
        <v>73</v>
      </c>
      <c r="D41" s="8">
        <v>0</v>
      </c>
      <c r="E41" s="8">
        <v>0</v>
      </c>
    </row>
    <row r="42" spans="1:5" ht="30">
      <c r="A42" s="9"/>
      <c r="B42" s="34" t="s">
        <v>74</v>
      </c>
      <c r="C42" s="6" t="s">
        <v>75</v>
      </c>
      <c r="D42" s="8">
        <v>0</v>
      </c>
      <c r="E42" s="8">
        <v>0</v>
      </c>
    </row>
    <row r="43" spans="1:5" ht="30">
      <c r="A43" s="9"/>
      <c r="B43" s="34" t="s">
        <v>76</v>
      </c>
      <c r="C43" s="7" t="s">
        <v>77</v>
      </c>
      <c r="D43" s="8">
        <v>0</v>
      </c>
      <c r="E43" s="8">
        <v>0</v>
      </c>
    </row>
    <row r="44" spans="1:5" ht="30">
      <c r="A44" s="9"/>
      <c r="B44" s="34" t="s">
        <v>78</v>
      </c>
      <c r="C44" s="7" t="s">
        <v>79</v>
      </c>
      <c r="D44" s="8">
        <v>0</v>
      </c>
      <c r="E44" s="8">
        <v>0</v>
      </c>
    </row>
    <row r="45" spans="1:5" ht="30">
      <c r="A45" s="9"/>
      <c r="B45" s="34" t="s">
        <v>80</v>
      </c>
      <c r="C45" s="6" t="s">
        <v>81</v>
      </c>
      <c r="D45" s="8">
        <v>0</v>
      </c>
      <c r="E45" s="8">
        <v>0</v>
      </c>
    </row>
    <row r="46" spans="1:5" ht="30">
      <c r="A46" s="9"/>
      <c r="B46" s="34" t="s">
        <v>82</v>
      </c>
      <c r="C46" s="6" t="s">
        <v>83</v>
      </c>
      <c r="D46" s="8">
        <v>0</v>
      </c>
      <c r="E46" s="8">
        <v>0</v>
      </c>
    </row>
    <row r="47" spans="1:5" ht="30">
      <c r="A47" s="9"/>
      <c r="B47" s="34" t="s">
        <v>84</v>
      </c>
      <c r="C47" s="7" t="s">
        <v>85</v>
      </c>
      <c r="D47" s="8">
        <v>0</v>
      </c>
      <c r="E47" s="8">
        <v>0</v>
      </c>
    </row>
    <row r="48" spans="1:5" ht="30">
      <c r="A48" s="9"/>
      <c r="B48" s="34" t="s">
        <v>86</v>
      </c>
      <c r="C48" s="6" t="s">
        <v>87</v>
      </c>
      <c r="D48" s="8">
        <v>0</v>
      </c>
      <c r="E48" s="8">
        <v>0</v>
      </c>
    </row>
    <row r="49" spans="1:5" ht="30">
      <c r="A49" s="9"/>
      <c r="B49" s="34" t="s">
        <v>88</v>
      </c>
      <c r="C49" s="6" t="s">
        <v>89</v>
      </c>
      <c r="D49" s="8">
        <v>0</v>
      </c>
      <c r="E49" s="8">
        <v>0</v>
      </c>
    </row>
    <row r="50" spans="1:5" ht="30">
      <c r="A50" s="9"/>
      <c r="B50" s="34" t="s">
        <v>90</v>
      </c>
      <c r="C50" s="6" t="s">
        <v>91</v>
      </c>
      <c r="D50" s="8">
        <v>0</v>
      </c>
      <c r="E50" s="8">
        <v>0</v>
      </c>
    </row>
    <row r="51" spans="1:5" ht="30">
      <c r="A51" s="9"/>
      <c r="B51" s="34" t="s">
        <v>92</v>
      </c>
      <c r="C51" s="7" t="s">
        <v>93</v>
      </c>
      <c r="D51" s="8">
        <v>0</v>
      </c>
      <c r="E51" s="8">
        <v>0</v>
      </c>
    </row>
    <row r="52" spans="1:5" ht="30">
      <c r="A52" s="9"/>
      <c r="B52" s="34" t="s">
        <v>94</v>
      </c>
      <c r="C52" s="6" t="s">
        <v>81</v>
      </c>
      <c r="D52" s="8">
        <v>0</v>
      </c>
      <c r="E52" s="8">
        <v>0</v>
      </c>
    </row>
    <row r="53" spans="1:5" ht="30">
      <c r="A53" s="9"/>
      <c r="B53" s="34" t="s">
        <v>95</v>
      </c>
      <c r="C53" s="6" t="s">
        <v>83</v>
      </c>
      <c r="D53" s="8">
        <v>0</v>
      </c>
      <c r="E53" s="8">
        <v>0</v>
      </c>
    </row>
    <row r="54" spans="1:5" ht="30">
      <c r="A54" s="9"/>
      <c r="B54" s="33" t="s">
        <v>96</v>
      </c>
      <c r="C54" s="7" t="s">
        <v>85</v>
      </c>
      <c r="D54" s="8">
        <v>0</v>
      </c>
      <c r="E54" s="8">
        <v>0</v>
      </c>
    </row>
    <row r="55" spans="1:5" ht="30">
      <c r="A55" s="9"/>
      <c r="B55" s="34" t="s">
        <v>97</v>
      </c>
      <c r="C55" s="6" t="s">
        <v>87</v>
      </c>
      <c r="D55" s="8">
        <v>0</v>
      </c>
      <c r="E55" s="8">
        <v>0</v>
      </c>
    </row>
    <row r="56" spans="1:5" ht="30">
      <c r="A56" s="9"/>
      <c r="B56" s="34" t="s">
        <v>98</v>
      </c>
      <c r="C56" s="6" t="s">
        <v>89</v>
      </c>
      <c r="D56" s="8">
        <v>0</v>
      </c>
      <c r="E56" s="8">
        <v>0</v>
      </c>
    </row>
    <row r="57" spans="1:5" ht="30">
      <c r="A57" s="9"/>
      <c r="B57" s="34" t="s">
        <v>99</v>
      </c>
      <c r="C57" s="6" t="s">
        <v>91</v>
      </c>
      <c r="D57" s="8">
        <v>0</v>
      </c>
      <c r="E57" s="8">
        <v>0</v>
      </c>
    </row>
    <row r="58" spans="1:5" ht="30">
      <c r="A58" s="9"/>
      <c r="B58" s="34" t="s">
        <v>100</v>
      </c>
      <c r="C58" s="6" t="s">
        <v>101</v>
      </c>
      <c r="D58" s="8">
        <v>0</v>
      </c>
      <c r="E58" s="8">
        <v>0</v>
      </c>
    </row>
    <row r="59" spans="1:5" ht="15">
      <c r="A59" s="9"/>
      <c r="B59" s="34" t="s">
        <v>102</v>
      </c>
      <c r="C59" s="6" t="s">
        <v>103</v>
      </c>
      <c r="D59" s="8">
        <v>0</v>
      </c>
      <c r="E59" s="8">
        <v>0</v>
      </c>
    </row>
    <row r="60" spans="1:5" ht="15">
      <c r="A60" s="9"/>
      <c r="B60" s="33" t="s">
        <v>104</v>
      </c>
      <c r="C60" s="7" t="s">
        <v>105</v>
      </c>
      <c r="D60" s="57">
        <v>3274706</v>
      </c>
      <c r="E60" s="57">
        <v>4163208</v>
      </c>
    </row>
    <row r="61" spans="1:5" ht="15">
      <c r="A61" s="9"/>
      <c r="B61" s="34" t="s">
        <v>106</v>
      </c>
      <c r="C61" s="6" t="s">
        <v>107</v>
      </c>
      <c r="D61" s="8">
        <v>3423924</v>
      </c>
      <c r="E61" s="8">
        <v>4393143</v>
      </c>
    </row>
    <row r="62" spans="1:5" ht="15">
      <c r="A62" s="9"/>
      <c r="B62" s="34" t="s">
        <v>108</v>
      </c>
      <c r="C62" s="6" t="s">
        <v>109</v>
      </c>
      <c r="D62" s="8">
        <v>149218</v>
      </c>
      <c r="E62" s="8">
        <v>-229936</v>
      </c>
    </row>
    <row r="63" spans="1:5" ht="30">
      <c r="A63" s="9"/>
      <c r="B63" s="33" t="s">
        <v>110</v>
      </c>
      <c r="C63" s="7" t="s">
        <v>111</v>
      </c>
      <c r="D63" s="8">
        <v>0</v>
      </c>
      <c r="E63" s="8">
        <v>7367685</v>
      </c>
    </row>
    <row r="64" spans="1:5" ht="30">
      <c r="A64" s="9"/>
      <c r="B64" s="34" t="s">
        <v>112</v>
      </c>
      <c r="C64" s="6" t="s">
        <v>113</v>
      </c>
      <c r="D64" s="8">
        <v>0</v>
      </c>
      <c r="E64" s="8">
        <v>7354623</v>
      </c>
    </row>
    <row r="65" spans="1:5" ht="30">
      <c r="A65" s="9"/>
      <c r="B65" s="34" t="s">
        <v>114</v>
      </c>
      <c r="C65" s="6" t="s">
        <v>115</v>
      </c>
      <c r="D65" s="8">
        <v>0</v>
      </c>
      <c r="E65" s="8">
        <v>0</v>
      </c>
    </row>
    <row r="66" spans="1:5" ht="30">
      <c r="A66" s="9"/>
      <c r="B66" s="34" t="s">
        <v>116</v>
      </c>
      <c r="C66" s="6" t="s">
        <v>117</v>
      </c>
      <c r="D66" s="8">
        <v>0</v>
      </c>
      <c r="E66" s="8">
        <v>13062</v>
      </c>
    </row>
    <row r="67" spans="1:5" ht="30">
      <c r="A67" s="9"/>
      <c r="B67" s="34" t="s">
        <v>118</v>
      </c>
      <c r="C67" s="6" t="s">
        <v>119</v>
      </c>
      <c r="D67" s="8">
        <v>0</v>
      </c>
      <c r="E67" s="8">
        <v>0</v>
      </c>
    </row>
    <row r="68" spans="1:5" ht="30">
      <c r="A68" s="9"/>
      <c r="B68" s="34" t="s">
        <v>120</v>
      </c>
      <c r="C68" s="6" t="s">
        <v>121</v>
      </c>
      <c r="D68" s="8">
        <v>0</v>
      </c>
      <c r="E68" s="8">
        <v>0</v>
      </c>
    </row>
    <row r="69" spans="2:5" ht="15">
      <c r="B69" s="33" t="s">
        <v>122</v>
      </c>
      <c r="C69" s="7" t="s">
        <v>123</v>
      </c>
      <c r="D69" s="31">
        <v>2763628</v>
      </c>
      <c r="E69" s="31">
        <v>8095738</v>
      </c>
    </row>
    <row r="70" spans="1:5" ht="15">
      <c r="A70" s="3"/>
      <c r="B70" s="34" t="s">
        <v>124</v>
      </c>
      <c r="C70" s="6" t="s">
        <v>125</v>
      </c>
      <c r="D70" s="8">
        <v>1769934</v>
      </c>
      <c r="E70" s="8">
        <v>6051198</v>
      </c>
    </row>
    <row r="71" spans="1:5" ht="30">
      <c r="A71" s="3"/>
      <c r="B71" s="33" t="s">
        <v>126</v>
      </c>
      <c r="C71" s="7" t="s">
        <v>127</v>
      </c>
      <c r="D71" s="8">
        <v>1554088</v>
      </c>
      <c r="E71" s="8">
        <v>1125217</v>
      </c>
    </row>
    <row r="72" spans="2:5" ht="30">
      <c r="B72" s="34" t="s">
        <v>128</v>
      </c>
      <c r="C72" s="6" t="s">
        <v>129</v>
      </c>
      <c r="D72" s="8">
        <v>484026</v>
      </c>
      <c r="E72" s="8">
        <v>56627</v>
      </c>
    </row>
    <row r="73" spans="2:5" ht="30">
      <c r="B73" s="34" t="s">
        <v>130</v>
      </c>
      <c r="C73" s="6" t="s">
        <v>131</v>
      </c>
      <c r="D73" s="8">
        <v>0</v>
      </c>
      <c r="E73" s="8">
        <v>0</v>
      </c>
    </row>
    <row r="74" spans="2:5" ht="30">
      <c r="B74" s="33" t="s">
        <v>132</v>
      </c>
      <c r="C74" s="7" t="s">
        <v>133</v>
      </c>
      <c r="D74" s="8">
        <v>1070062</v>
      </c>
      <c r="E74" s="8">
        <v>1068589</v>
      </c>
    </row>
    <row r="75" spans="2:5" ht="30">
      <c r="B75" s="34" t="s">
        <v>134</v>
      </c>
      <c r="C75" s="6" t="s">
        <v>135</v>
      </c>
      <c r="D75" s="8">
        <v>399390</v>
      </c>
      <c r="E75" s="8">
        <v>169217</v>
      </c>
    </row>
    <row r="76" spans="2:5" ht="30">
      <c r="B76" s="34" t="s">
        <v>136</v>
      </c>
      <c r="C76" s="6" t="s">
        <v>137</v>
      </c>
      <c r="D76" s="8">
        <v>0</v>
      </c>
      <c r="E76" s="8">
        <v>153000</v>
      </c>
    </row>
    <row r="77" spans="2:5" ht="30">
      <c r="B77" s="34" t="s">
        <v>138</v>
      </c>
      <c r="C77" s="6" t="s">
        <v>139</v>
      </c>
      <c r="D77" s="8">
        <v>670672</v>
      </c>
      <c r="E77" s="8">
        <v>746373</v>
      </c>
    </row>
    <row r="78" spans="2:5" ht="30">
      <c r="B78" s="34" t="s">
        <v>140</v>
      </c>
      <c r="C78" s="6" t="s">
        <v>141</v>
      </c>
      <c r="D78" s="8">
        <v>770520</v>
      </c>
      <c r="E78" s="8">
        <v>-865177</v>
      </c>
    </row>
    <row r="79" spans="2:5" ht="15">
      <c r="B79" s="34" t="s">
        <v>142</v>
      </c>
      <c r="C79" s="6" t="s">
        <v>143</v>
      </c>
      <c r="D79" s="8">
        <v>126464</v>
      </c>
      <c r="E79" s="8">
        <v>172494</v>
      </c>
    </row>
    <row r="80" spans="2:5" ht="15">
      <c r="B80" s="34" t="s">
        <v>144</v>
      </c>
      <c r="C80" s="6" t="s">
        <v>145</v>
      </c>
      <c r="D80" s="8">
        <v>83662</v>
      </c>
      <c r="E80" s="8">
        <v>1612005</v>
      </c>
    </row>
    <row r="81" spans="2:5" ht="15">
      <c r="B81" s="34" t="s">
        <v>146</v>
      </c>
      <c r="C81" s="7" t="s">
        <v>147</v>
      </c>
      <c r="D81" s="31">
        <v>0</v>
      </c>
      <c r="E81" s="31">
        <v>282967609</v>
      </c>
    </row>
    <row r="82" spans="2:5" ht="15">
      <c r="B82" s="34" t="s">
        <v>8</v>
      </c>
      <c r="C82" s="7" t="s">
        <v>148</v>
      </c>
      <c r="D82" s="8">
        <v>0</v>
      </c>
      <c r="E82" s="8">
        <v>0</v>
      </c>
    </row>
    <row r="83" spans="2:5" ht="15">
      <c r="B83" s="34" t="s">
        <v>149</v>
      </c>
      <c r="C83" s="7" t="s">
        <v>150</v>
      </c>
      <c r="D83" s="31">
        <v>1558138</v>
      </c>
      <c r="E83" s="31">
        <v>2405569</v>
      </c>
    </row>
    <row r="84" spans="2:5" ht="15">
      <c r="B84" s="34" t="s">
        <v>151</v>
      </c>
      <c r="C84" s="6" t="s">
        <v>152</v>
      </c>
      <c r="D84" s="8">
        <v>212871</v>
      </c>
      <c r="E84" s="8">
        <v>18491</v>
      </c>
    </row>
    <row r="85" spans="2:5" ht="30">
      <c r="B85" s="34" t="s">
        <v>153</v>
      </c>
      <c r="C85" s="6" t="s">
        <v>154</v>
      </c>
      <c r="D85" s="8">
        <v>20953</v>
      </c>
      <c r="E85" s="8">
        <v>-2970</v>
      </c>
    </row>
    <row r="86" spans="2:5" ht="15">
      <c r="B86" s="34" t="s">
        <v>155</v>
      </c>
      <c r="C86" s="6" t="s">
        <v>156</v>
      </c>
      <c r="D86" s="8">
        <v>869820</v>
      </c>
      <c r="E86" s="8">
        <v>3569329</v>
      </c>
    </row>
    <row r="87" spans="2:5" ht="30">
      <c r="B87" s="34" t="s">
        <v>157</v>
      </c>
      <c r="C87" s="6" t="s">
        <v>158</v>
      </c>
      <c r="D87" s="8">
        <v>161931</v>
      </c>
      <c r="E87" s="8">
        <v>-2146655</v>
      </c>
    </row>
    <row r="88" spans="2:5" ht="15">
      <c r="B88" s="34" t="s">
        <v>159</v>
      </c>
      <c r="C88" s="6" t="s">
        <v>160</v>
      </c>
      <c r="D88" s="8">
        <v>1228975</v>
      </c>
      <c r="E88" s="8">
        <v>1874996</v>
      </c>
    </row>
    <row r="89" spans="2:5" ht="30">
      <c r="B89" s="34" t="s">
        <v>161</v>
      </c>
      <c r="C89" s="6" t="s">
        <v>162</v>
      </c>
      <c r="D89" s="8">
        <v>570644</v>
      </c>
      <c r="E89" s="8">
        <v>-907622</v>
      </c>
    </row>
    <row r="90" spans="2:5" ht="15">
      <c r="B90" s="34" t="s">
        <v>163</v>
      </c>
      <c r="C90" s="6" t="s">
        <v>164</v>
      </c>
      <c r="D90" s="8">
        <v>0</v>
      </c>
      <c r="E90" s="8">
        <v>0</v>
      </c>
    </row>
    <row r="91" spans="2:5" ht="15">
      <c r="B91" s="34" t="s">
        <v>165</v>
      </c>
      <c r="C91" s="7" t="s">
        <v>166</v>
      </c>
      <c r="D91" s="31">
        <v>2899405</v>
      </c>
      <c r="E91" s="31">
        <v>3266600</v>
      </c>
    </row>
    <row r="92" spans="2:5" ht="15">
      <c r="B92" s="34" t="s">
        <v>167</v>
      </c>
      <c r="C92" s="6" t="s">
        <v>166</v>
      </c>
      <c r="D92" s="8">
        <v>3310150</v>
      </c>
      <c r="E92" s="8">
        <v>3848814</v>
      </c>
    </row>
    <row r="93" spans="2:5" ht="15">
      <c r="B93" s="34" t="s">
        <v>168</v>
      </c>
      <c r="C93" s="6" t="s">
        <v>169</v>
      </c>
      <c r="D93" s="8">
        <v>410745</v>
      </c>
      <c r="E93" s="8">
        <v>-582214</v>
      </c>
    </row>
    <row r="94" spans="2:5" ht="15">
      <c r="B94" s="34" t="s">
        <v>170</v>
      </c>
      <c r="C94" s="7" t="s">
        <v>171</v>
      </c>
      <c r="D94" s="31">
        <v>1395268</v>
      </c>
      <c r="E94" s="31">
        <v>5672169</v>
      </c>
    </row>
    <row r="95" spans="2:6" ht="15">
      <c r="B95" s="34" t="s">
        <v>172</v>
      </c>
      <c r="C95" s="7" t="s">
        <v>173</v>
      </c>
      <c r="D95" s="31">
        <v>212222295</v>
      </c>
      <c r="E95" s="31">
        <v>288639778</v>
      </c>
      <c r="F95" s="51"/>
    </row>
    <row r="96" spans="2:5" ht="15">
      <c r="B96" s="34" t="s">
        <v>8</v>
      </c>
      <c r="C96" s="7" t="s">
        <v>174</v>
      </c>
      <c r="D96" s="31"/>
      <c r="E96" s="31">
        <v>0</v>
      </c>
    </row>
    <row r="97" spans="1:6" s="1" customFormat="1" ht="15">
      <c r="A97" s="38"/>
      <c r="B97" s="33" t="s">
        <v>175</v>
      </c>
      <c r="C97" s="7" t="s">
        <v>176</v>
      </c>
      <c r="D97" s="57">
        <v>32920201</v>
      </c>
      <c r="E97" s="57">
        <v>39441712</v>
      </c>
      <c r="F97" s="58"/>
    </row>
    <row r="98" spans="2:5" ht="30">
      <c r="B98" s="34" t="s">
        <v>177</v>
      </c>
      <c r="C98" s="6" t="s">
        <v>178</v>
      </c>
      <c r="D98" s="31">
        <v>5299294</v>
      </c>
      <c r="E98" s="31">
        <v>12283412</v>
      </c>
    </row>
    <row r="99" spans="2:5" ht="45">
      <c r="B99" s="34" t="s">
        <v>179</v>
      </c>
      <c r="C99" s="6" t="s">
        <v>180</v>
      </c>
      <c r="D99" s="31">
        <v>0</v>
      </c>
      <c r="E99" s="31">
        <v>0</v>
      </c>
    </row>
    <row r="100" spans="2:5" ht="15">
      <c r="B100" s="34" t="s">
        <v>181</v>
      </c>
      <c r="C100" s="6" t="s">
        <v>182</v>
      </c>
      <c r="D100" s="31">
        <v>27620907</v>
      </c>
      <c r="E100" s="31">
        <v>27158300</v>
      </c>
    </row>
    <row r="101" spans="2:5" ht="15">
      <c r="B101" s="34" t="s">
        <v>183</v>
      </c>
      <c r="C101" s="6" t="s">
        <v>184</v>
      </c>
      <c r="D101" s="8"/>
      <c r="E101" s="8">
        <v>0</v>
      </c>
    </row>
    <row r="102" spans="2:5" ht="30">
      <c r="B102" s="34" t="s">
        <v>185</v>
      </c>
      <c r="C102" s="6" t="s">
        <v>186</v>
      </c>
      <c r="D102" s="8">
        <v>0</v>
      </c>
      <c r="E102" s="8">
        <v>0</v>
      </c>
    </row>
    <row r="103" spans="1:6" s="1" customFormat="1" ht="15">
      <c r="A103" s="38"/>
      <c r="B103" s="33" t="s">
        <v>187</v>
      </c>
      <c r="C103" s="7" t="s">
        <v>188</v>
      </c>
      <c r="D103" s="57">
        <v>66697260</v>
      </c>
      <c r="E103" s="57">
        <v>59592282</v>
      </c>
      <c r="F103" s="58"/>
    </row>
    <row r="104" spans="2:5" ht="15">
      <c r="B104" s="34" t="s">
        <v>189</v>
      </c>
      <c r="C104" s="6" t="s">
        <v>190</v>
      </c>
      <c r="D104" s="8">
        <v>56477725</v>
      </c>
      <c r="E104" s="8">
        <v>58981073</v>
      </c>
    </row>
    <row r="105" spans="2:5" ht="15">
      <c r="B105" s="34" t="s">
        <v>191</v>
      </c>
      <c r="C105" s="6" t="s">
        <v>192</v>
      </c>
      <c r="D105" s="8">
        <v>0</v>
      </c>
      <c r="E105" s="8">
        <v>0</v>
      </c>
    </row>
    <row r="106" spans="2:5" ht="15">
      <c r="B106" s="34" t="s">
        <v>193</v>
      </c>
      <c r="C106" s="6" t="s">
        <v>194</v>
      </c>
      <c r="D106" s="8">
        <v>0</v>
      </c>
      <c r="E106" s="8">
        <v>611209</v>
      </c>
    </row>
    <row r="107" spans="2:5" ht="30">
      <c r="B107" s="34" t="s">
        <v>195</v>
      </c>
      <c r="C107" s="6" t="s">
        <v>196</v>
      </c>
      <c r="D107" s="8">
        <v>10219535</v>
      </c>
      <c r="E107" s="8">
        <v>0</v>
      </c>
    </row>
    <row r="108" spans="2:5" ht="30">
      <c r="B108" s="34" t="s">
        <v>197</v>
      </c>
      <c r="C108" s="6" t="s">
        <v>198</v>
      </c>
      <c r="D108" s="8">
        <v>0</v>
      </c>
      <c r="E108" s="8">
        <v>0</v>
      </c>
    </row>
    <row r="109" spans="1:6" s="1" customFormat="1" ht="15">
      <c r="A109" s="38"/>
      <c r="B109" s="33" t="s">
        <v>199</v>
      </c>
      <c r="C109" s="7" t="s">
        <v>200</v>
      </c>
      <c r="D109" s="55">
        <v>7990906</v>
      </c>
      <c r="E109" s="55">
        <v>36952620</v>
      </c>
      <c r="F109" s="58"/>
    </row>
    <row r="110" spans="2:5" ht="30">
      <c r="B110" s="34" t="s">
        <v>201</v>
      </c>
      <c r="C110" s="7" t="s">
        <v>202</v>
      </c>
      <c r="D110" s="31">
        <v>3373876</v>
      </c>
      <c r="E110" s="31">
        <v>4643084</v>
      </c>
    </row>
    <row r="111" spans="2:5" ht="30">
      <c r="B111" s="34" t="s">
        <v>203</v>
      </c>
      <c r="C111" s="6" t="s">
        <v>204</v>
      </c>
      <c r="D111" s="8">
        <v>0</v>
      </c>
      <c r="E111" s="8">
        <v>962878</v>
      </c>
    </row>
    <row r="112" spans="2:5" ht="30">
      <c r="B112" s="34" t="s">
        <v>205</v>
      </c>
      <c r="C112" s="6" t="s">
        <v>206</v>
      </c>
      <c r="D112" s="8">
        <v>0</v>
      </c>
      <c r="E112" s="8">
        <v>707980</v>
      </c>
    </row>
    <row r="113" spans="2:5" ht="30">
      <c r="B113" s="34" t="s">
        <v>207</v>
      </c>
      <c r="C113" s="6" t="s">
        <v>208</v>
      </c>
      <c r="D113" s="8">
        <v>3373876</v>
      </c>
      <c r="E113" s="8">
        <v>2972226</v>
      </c>
    </row>
    <row r="114" spans="1:6" s="1" customFormat="1" ht="15">
      <c r="A114" s="38"/>
      <c r="B114" s="33" t="s">
        <v>209</v>
      </c>
      <c r="C114" s="7" t="s">
        <v>210</v>
      </c>
      <c r="D114" s="57">
        <v>4617030</v>
      </c>
      <c r="E114" s="57">
        <v>32309536</v>
      </c>
      <c r="F114" s="58"/>
    </row>
    <row r="115" spans="2:5" ht="15">
      <c r="B115" s="34" t="s">
        <v>211</v>
      </c>
      <c r="C115" s="6" t="s">
        <v>212</v>
      </c>
      <c r="D115" s="8">
        <v>0</v>
      </c>
      <c r="E115" s="8">
        <v>0</v>
      </c>
    </row>
    <row r="116" spans="2:5" ht="15">
      <c r="B116" s="34" t="s">
        <v>213</v>
      </c>
      <c r="C116" s="6" t="s">
        <v>214</v>
      </c>
      <c r="D116" s="8">
        <v>0</v>
      </c>
      <c r="E116" s="8">
        <v>0</v>
      </c>
    </row>
    <row r="117" spans="2:5" ht="15">
      <c r="B117" s="34" t="s">
        <v>215</v>
      </c>
      <c r="C117" s="6" t="s">
        <v>216</v>
      </c>
      <c r="D117" s="8">
        <v>109706</v>
      </c>
      <c r="E117" s="8">
        <v>363912</v>
      </c>
    </row>
    <row r="118" spans="2:5" ht="15">
      <c r="B118" s="34" t="s">
        <v>217</v>
      </c>
      <c r="C118" s="6" t="s">
        <v>218</v>
      </c>
      <c r="D118" s="8">
        <v>0</v>
      </c>
      <c r="E118" s="8">
        <v>83406</v>
      </c>
    </row>
    <row r="119" spans="2:5" ht="15">
      <c r="B119" s="34" t="s">
        <v>219</v>
      </c>
      <c r="C119" s="6" t="s">
        <v>220</v>
      </c>
      <c r="D119" s="8">
        <v>330671</v>
      </c>
      <c r="E119" s="8">
        <v>0</v>
      </c>
    </row>
    <row r="120" spans="2:5" ht="15">
      <c r="B120" s="34" t="s">
        <v>221</v>
      </c>
      <c r="C120" s="6" t="s">
        <v>222</v>
      </c>
      <c r="D120" s="8">
        <v>1997956</v>
      </c>
      <c r="E120" s="8">
        <v>3308322</v>
      </c>
    </row>
    <row r="121" spans="2:5" ht="15">
      <c r="B121" s="34" t="s">
        <v>223</v>
      </c>
      <c r="C121" s="6" t="s">
        <v>145</v>
      </c>
      <c r="D121" s="8">
        <v>2178697</v>
      </c>
      <c r="E121" s="8">
        <v>28553895</v>
      </c>
    </row>
    <row r="122" spans="1:6" s="60" customFormat="1" ht="30">
      <c r="A122" s="59"/>
      <c r="B122" s="33" t="s">
        <v>224</v>
      </c>
      <c r="C122" s="7" t="s">
        <v>225</v>
      </c>
      <c r="D122" s="55">
        <v>107608367</v>
      </c>
      <c r="E122" s="55">
        <v>135986614</v>
      </c>
      <c r="F122" s="63"/>
    </row>
    <row r="123" spans="2:6" ht="15">
      <c r="B123" s="34" t="s">
        <v>8</v>
      </c>
      <c r="C123" s="7" t="s">
        <v>226</v>
      </c>
      <c r="D123" s="8">
        <v>0</v>
      </c>
      <c r="E123" s="8">
        <v>0</v>
      </c>
      <c r="F123" s="53"/>
    </row>
    <row r="124" spans="1:6" s="62" customFormat="1" ht="30">
      <c r="A124" s="61"/>
      <c r="B124" s="34" t="s">
        <v>227</v>
      </c>
      <c r="C124" s="6" t="s">
        <v>228</v>
      </c>
      <c r="D124" s="8">
        <v>29097165</v>
      </c>
      <c r="E124" s="8">
        <v>63419869</v>
      </c>
      <c r="F124" s="64"/>
    </row>
    <row r="125" spans="2:6" ht="45">
      <c r="B125" s="34" t="s">
        <v>229</v>
      </c>
      <c r="C125" s="6" t="s">
        <v>230</v>
      </c>
      <c r="D125" s="8">
        <v>0</v>
      </c>
      <c r="E125" s="8">
        <v>0</v>
      </c>
      <c r="F125" s="65"/>
    </row>
    <row r="126" spans="2:5" ht="30">
      <c r="B126" s="34" t="s">
        <v>231</v>
      </c>
      <c r="C126" s="6" t="s">
        <v>232</v>
      </c>
      <c r="D126" s="8">
        <v>0</v>
      </c>
      <c r="E126" s="8">
        <v>0</v>
      </c>
    </row>
    <row r="127" spans="1:6" s="1" customFormat="1" ht="30">
      <c r="A127" s="38"/>
      <c r="B127" s="33" t="s">
        <v>233</v>
      </c>
      <c r="C127" s="7" t="s">
        <v>234</v>
      </c>
      <c r="D127" s="55">
        <v>29097165</v>
      </c>
      <c r="E127" s="55">
        <v>63419869</v>
      </c>
      <c r="F127" s="58"/>
    </row>
    <row r="128" spans="1:6" s="1" customFormat="1" ht="15">
      <c r="A128" s="38"/>
      <c r="B128" s="33" t="s">
        <v>235</v>
      </c>
      <c r="C128" s="7" t="s">
        <v>236</v>
      </c>
      <c r="D128" s="55">
        <v>136705532</v>
      </c>
      <c r="E128" s="55">
        <v>199406484</v>
      </c>
      <c r="F128" s="66"/>
    </row>
    <row r="129" spans="2:6" ht="15">
      <c r="B129" s="34" t="s">
        <v>8</v>
      </c>
      <c r="C129" s="7" t="s">
        <v>237</v>
      </c>
      <c r="D129" s="8"/>
      <c r="E129" s="8">
        <v>0</v>
      </c>
      <c r="F129" s="41"/>
    </row>
    <row r="130" spans="2:6" ht="15">
      <c r="B130" s="34" t="s">
        <v>244</v>
      </c>
      <c r="C130" s="7" t="s">
        <v>245</v>
      </c>
      <c r="D130" s="31">
        <v>16282237</v>
      </c>
      <c r="E130" s="31">
        <v>16282237</v>
      </c>
      <c r="F130" s="41"/>
    </row>
    <row r="131" spans="2:5" ht="15">
      <c r="B131" s="34" t="s">
        <v>238</v>
      </c>
      <c r="C131" s="6" t="s">
        <v>239</v>
      </c>
      <c r="D131" s="8">
        <v>16282237</v>
      </c>
      <c r="E131" s="8">
        <v>16282237</v>
      </c>
    </row>
    <row r="132" spans="2:5" ht="15">
      <c r="B132" s="34" t="s">
        <v>240</v>
      </c>
      <c r="C132" s="6" t="s">
        <v>241</v>
      </c>
      <c r="D132" s="8">
        <v>0</v>
      </c>
      <c r="E132" s="8">
        <v>0</v>
      </c>
    </row>
    <row r="133" spans="2:5" ht="15">
      <c r="B133" s="34" t="s">
        <v>242</v>
      </c>
      <c r="C133" s="6" t="s">
        <v>243</v>
      </c>
      <c r="D133" s="8">
        <v>0</v>
      </c>
      <c r="E133" s="8">
        <v>0</v>
      </c>
    </row>
    <row r="134" spans="2:5" ht="15">
      <c r="B134" s="34" t="s">
        <v>246</v>
      </c>
      <c r="C134" s="7" t="s">
        <v>247</v>
      </c>
      <c r="D134" s="31">
        <v>59234526</v>
      </c>
      <c r="E134" s="31">
        <v>72951057</v>
      </c>
    </row>
    <row r="135" spans="2:5" ht="15">
      <c r="B135" s="34" t="s">
        <v>248</v>
      </c>
      <c r="C135" s="6" t="s">
        <v>249</v>
      </c>
      <c r="D135" s="8">
        <v>15377738</v>
      </c>
      <c r="E135" s="8">
        <v>15377738</v>
      </c>
    </row>
    <row r="136" spans="2:5" ht="15">
      <c r="B136" s="34" t="s">
        <v>250</v>
      </c>
      <c r="C136" s="6" t="s">
        <v>251</v>
      </c>
      <c r="D136" s="8">
        <v>0</v>
      </c>
      <c r="E136" s="8">
        <v>0</v>
      </c>
    </row>
    <row r="137" spans="2:5" ht="15">
      <c r="B137" s="34" t="s">
        <v>252</v>
      </c>
      <c r="C137" s="6" t="s">
        <v>253</v>
      </c>
      <c r="D137" s="8">
        <v>0</v>
      </c>
      <c r="E137" s="8">
        <v>0</v>
      </c>
    </row>
    <row r="138" spans="2:5" ht="30">
      <c r="B138" s="34" t="s">
        <v>254</v>
      </c>
      <c r="C138" s="6" t="s">
        <v>255</v>
      </c>
      <c r="D138" s="8">
        <v>4972070</v>
      </c>
      <c r="E138" s="8">
        <v>5000000</v>
      </c>
    </row>
    <row r="139" spans="2:5" ht="30">
      <c r="B139" s="34" t="s">
        <v>256</v>
      </c>
      <c r="C139" s="7" t="s">
        <v>257</v>
      </c>
      <c r="D139" s="31">
        <v>38884718</v>
      </c>
      <c r="E139" s="31">
        <v>52573319</v>
      </c>
    </row>
    <row r="140" spans="2:7" ht="15">
      <c r="B140" s="34" t="s">
        <v>258</v>
      </c>
      <c r="C140" s="6" t="s">
        <v>259</v>
      </c>
      <c r="D140" s="31">
        <v>19191536</v>
      </c>
      <c r="E140" s="31">
        <v>14803356</v>
      </c>
      <c r="F140" s="42"/>
      <c r="G140" s="76"/>
    </row>
    <row r="141" spans="2:6" ht="15">
      <c r="B141" s="34" t="s">
        <v>260</v>
      </c>
      <c r="C141" s="6" t="s">
        <v>261</v>
      </c>
      <c r="D141" s="31">
        <v>19693182</v>
      </c>
      <c r="E141" s="31">
        <v>37769964</v>
      </c>
      <c r="F141" s="67"/>
    </row>
    <row r="142" spans="2:5" ht="15">
      <c r="B142" s="34" t="s">
        <v>262</v>
      </c>
      <c r="C142" s="6" t="s">
        <v>263</v>
      </c>
      <c r="D142" s="8">
        <v>0</v>
      </c>
      <c r="E142" s="8">
        <v>0</v>
      </c>
    </row>
    <row r="143" spans="2:5" ht="15">
      <c r="B143" s="34" t="s">
        <v>264</v>
      </c>
      <c r="C143" s="6" t="s">
        <v>265</v>
      </c>
      <c r="D143" s="8">
        <v>0</v>
      </c>
      <c r="E143" s="8">
        <v>0</v>
      </c>
    </row>
    <row r="144" spans="2:5" ht="15">
      <c r="B144" s="34" t="s">
        <v>267</v>
      </c>
      <c r="C144" s="7" t="s">
        <v>266</v>
      </c>
      <c r="D144" s="8">
        <v>75516763</v>
      </c>
      <c r="E144" s="8">
        <v>89233295</v>
      </c>
    </row>
    <row r="145" spans="2:6" ht="45">
      <c r="B145" s="34"/>
      <c r="C145" s="7" t="s">
        <v>268</v>
      </c>
      <c r="D145" s="8">
        <v>212222295</v>
      </c>
      <c r="E145" s="8">
        <v>288639778</v>
      </c>
      <c r="F145" s="40"/>
    </row>
    <row r="146" spans="4:5" ht="15">
      <c r="D146" s="72"/>
      <c r="E146" s="72"/>
    </row>
    <row r="147" ht="15">
      <c r="D147" s="15" t="s">
        <v>269</v>
      </c>
    </row>
    <row r="148" ht="15">
      <c r="D148" s="15" t="s">
        <v>270</v>
      </c>
    </row>
    <row r="150" spans="4:5" ht="15">
      <c r="D150" s="43"/>
      <c r="E150" s="43"/>
    </row>
    <row r="151" spans="4:5" ht="15">
      <c r="D151" s="43"/>
      <c r="E151" s="43"/>
    </row>
    <row r="152" spans="4:5" ht="15">
      <c r="D152" s="43"/>
      <c r="E152" s="43"/>
    </row>
    <row r="153" spans="4:5" ht="15">
      <c r="D153" s="44"/>
      <c r="E153" s="44"/>
    </row>
    <row r="154" spans="4:5" ht="15">
      <c r="D154" s="44"/>
      <c r="E154" s="43"/>
    </row>
    <row r="155" spans="4:5" ht="15">
      <c r="D155" s="43"/>
      <c r="E155" s="43"/>
    </row>
    <row r="156" spans="4:5" ht="15">
      <c r="D156" s="43"/>
      <c r="E156" s="43"/>
    </row>
    <row r="157" spans="4:5" ht="15">
      <c r="D157" s="43"/>
      <c r="E157" s="43"/>
    </row>
    <row r="158" spans="4:5" ht="15">
      <c r="D158" s="43"/>
      <c r="E158" s="43"/>
    </row>
    <row r="159" spans="4:5" ht="15">
      <c r="D159" s="43"/>
      <c r="E159" s="43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90">
      <selection activeCell="E101" sqref="E101"/>
    </sheetView>
  </sheetViews>
  <sheetFormatPr defaultColWidth="9.140625" defaultRowHeight="12.75"/>
  <cols>
    <col min="1" max="1" width="6.7109375" style="17" customWidth="1"/>
    <col min="3" max="3" width="33.140625" style="0" customWidth="1"/>
    <col min="4" max="4" width="17.00390625" style="23" bestFit="1" customWidth="1"/>
    <col min="5" max="5" width="18.57421875" style="23" customWidth="1"/>
    <col min="7" max="7" width="14.7109375" style="0" bestFit="1" customWidth="1"/>
    <col min="8" max="8" width="13.28125" style="0" bestFit="1" customWidth="1"/>
    <col min="9" max="9" width="12.7109375" style="0" bestFit="1" customWidth="1"/>
  </cols>
  <sheetData>
    <row r="1" ht="15">
      <c r="A1" s="16" t="s">
        <v>0</v>
      </c>
    </row>
    <row r="2" spans="1:5" ht="15">
      <c r="A2" s="16" t="s">
        <v>1</v>
      </c>
      <c r="B2" s="2"/>
      <c r="C2" s="2"/>
      <c r="D2" s="24"/>
      <c r="E2" s="24"/>
    </row>
    <row r="3" ht="15">
      <c r="B3" s="1" t="s">
        <v>271</v>
      </c>
    </row>
    <row r="4" spans="1:5" ht="15">
      <c r="A4" s="18"/>
      <c r="E4" s="74" t="s">
        <v>3</v>
      </c>
    </row>
    <row r="5" spans="1:5" ht="18" customHeight="1">
      <c r="A5" s="19"/>
      <c r="B5" s="22" t="s">
        <v>4</v>
      </c>
      <c r="C5" s="4" t="s">
        <v>5</v>
      </c>
      <c r="D5" s="4" t="s">
        <v>6</v>
      </c>
      <c r="E5" s="4" t="s">
        <v>7</v>
      </c>
    </row>
    <row r="6" spans="1:7" ht="15">
      <c r="A6" s="20"/>
      <c r="B6" s="35" t="s">
        <v>11</v>
      </c>
      <c r="C6" s="7" t="s">
        <v>272</v>
      </c>
      <c r="D6" s="8">
        <v>41122071</v>
      </c>
      <c r="E6" s="8">
        <v>34127341</v>
      </c>
      <c r="G6" s="11"/>
    </row>
    <row r="7" spans="1:7" ht="30">
      <c r="A7" s="20"/>
      <c r="B7" s="35" t="s">
        <v>13</v>
      </c>
      <c r="C7" s="6" t="s">
        <v>273</v>
      </c>
      <c r="D7" s="8">
        <v>39449237.546174645</v>
      </c>
      <c r="E7" s="8">
        <v>31886357</v>
      </c>
      <c r="G7" s="11"/>
    </row>
    <row r="8" spans="1:7" ht="30">
      <c r="A8" s="20"/>
      <c r="B8" s="35" t="s">
        <v>15</v>
      </c>
      <c r="C8" s="6" t="s">
        <v>274</v>
      </c>
      <c r="D8" s="8">
        <v>912349.453825357</v>
      </c>
      <c r="E8" s="8">
        <v>3883177</v>
      </c>
      <c r="G8" s="11"/>
    </row>
    <row r="9" spans="1:7" ht="15">
      <c r="A9" s="20"/>
      <c r="B9" s="35" t="s">
        <v>17</v>
      </c>
      <c r="C9" s="6" t="s">
        <v>275</v>
      </c>
      <c r="D9" s="8">
        <v>0</v>
      </c>
      <c r="E9" s="8">
        <v>547482</v>
      </c>
      <c r="G9" s="11"/>
    </row>
    <row r="10" spans="1:7" ht="30">
      <c r="A10" s="20"/>
      <c r="B10" s="35" t="s">
        <v>276</v>
      </c>
      <c r="C10" s="6" t="s">
        <v>277</v>
      </c>
      <c r="D10" s="8">
        <v>0</v>
      </c>
      <c r="E10" s="8">
        <v>0</v>
      </c>
      <c r="G10" s="11"/>
    </row>
    <row r="11" spans="1:7" ht="30">
      <c r="A11" s="20"/>
      <c r="B11" s="35" t="s">
        <v>278</v>
      </c>
      <c r="C11" s="6" t="s">
        <v>279</v>
      </c>
      <c r="D11" s="8">
        <v>0</v>
      </c>
      <c r="E11" s="8">
        <v>0</v>
      </c>
      <c r="G11" s="11"/>
    </row>
    <row r="12" spans="1:7" ht="30">
      <c r="A12" s="20"/>
      <c r="B12" s="35" t="s">
        <v>280</v>
      </c>
      <c r="C12" s="6" t="s">
        <v>281</v>
      </c>
      <c r="D12" s="8">
        <v>0</v>
      </c>
      <c r="E12" s="8">
        <v>0</v>
      </c>
      <c r="G12" s="11"/>
    </row>
    <row r="13" spans="1:7" ht="30">
      <c r="A13" s="20"/>
      <c r="B13" s="35" t="s">
        <v>282</v>
      </c>
      <c r="C13" s="6" t="s">
        <v>283</v>
      </c>
      <c r="D13" s="8">
        <v>0</v>
      </c>
      <c r="E13" s="8">
        <v>0</v>
      </c>
      <c r="G13" s="11"/>
    </row>
    <row r="14" spans="1:7" ht="15">
      <c r="A14" s="20"/>
      <c r="B14" s="35" t="s">
        <v>284</v>
      </c>
      <c r="C14" s="6" t="s">
        <v>285</v>
      </c>
      <c r="D14" s="8">
        <v>760484</v>
      </c>
      <c r="E14" s="8">
        <v>0</v>
      </c>
      <c r="G14" s="11"/>
    </row>
    <row r="15" spans="1:7" ht="30">
      <c r="A15" s="20"/>
      <c r="B15" s="35" t="s">
        <v>286</v>
      </c>
      <c r="C15" s="6" t="s">
        <v>287</v>
      </c>
      <c r="D15" s="8">
        <v>0</v>
      </c>
      <c r="E15" s="8">
        <v>109188</v>
      </c>
      <c r="G15" s="11"/>
    </row>
    <row r="16" spans="1:7" ht="15">
      <c r="A16" s="20"/>
      <c r="B16" s="35" t="s">
        <v>288</v>
      </c>
      <c r="C16" s="6" t="s">
        <v>289</v>
      </c>
      <c r="D16" s="8">
        <v>0</v>
      </c>
      <c r="E16" s="8">
        <v>-2298863</v>
      </c>
      <c r="G16" s="11"/>
    </row>
    <row r="17" spans="1:7" ht="15">
      <c r="A17" s="20"/>
      <c r="B17" s="35" t="s">
        <v>19</v>
      </c>
      <c r="C17" s="7" t="s">
        <v>290</v>
      </c>
      <c r="D17" s="8">
        <v>5336908</v>
      </c>
      <c r="E17" s="8">
        <v>5507854</v>
      </c>
      <c r="G17" s="11"/>
    </row>
    <row r="18" spans="1:7" ht="30">
      <c r="A18" s="20"/>
      <c r="B18" s="35" t="s">
        <v>21</v>
      </c>
      <c r="C18" s="6" t="s">
        <v>291</v>
      </c>
      <c r="D18" s="8">
        <v>2644956</v>
      </c>
      <c r="E18" s="8">
        <v>249929</v>
      </c>
      <c r="G18" s="11"/>
    </row>
    <row r="19" spans="1:7" ht="30">
      <c r="A19" s="20"/>
      <c r="B19" s="35" t="s">
        <v>23</v>
      </c>
      <c r="C19" s="6" t="s">
        <v>292</v>
      </c>
      <c r="D19" s="8">
        <v>606550</v>
      </c>
      <c r="E19" s="8">
        <v>3369494</v>
      </c>
      <c r="G19" s="11"/>
    </row>
    <row r="20" spans="1:7" ht="30">
      <c r="A20" s="20"/>
      <c r="B20" s="35" t="s">
        <v>25</v>
      </c>
      <c r="C20" s="6" t="s">
        <v>293</v>
      </c>
      <c r="D20" s="8">
        <v>0</v>
      </c>
      <c r="E20" s="8">
        <v>0</v>
      </c>
      <c r="G20" s="11"/>
    </row>
    <row r="21" spans="1:7" ht="15">
      <c r="A21" s="20"/>
      <c r="B21" s="35" t="s">
        <v>27</v>
      </c>
      <c r="C21" s="6" t="s">
        <v>294</v>
      </c>
      <c r="D21" s="8">
        <v>2085402</v>
      </c>
      <c r="E21" s="8">
        <v>2358845</v>
      </c>
      <c r="G21" s="11"/>
    </row>
    <row r="22" spans="1:7" ht="15">
      <c r="A22" s="20"/>
      <c r="B22" s="35" t="s">
        <v>29</v>
      </c>
      <c r="C22" s="6" t="s">
        <v>295</v>
      </c>
      <c r="D22" s="8">
        <v>0</v>
      </c>
      <c r="E22" s="8">
        <v>-675249</v>
      </c>
      <c r="G22" s="11"/>
    </row>
    <row r="23" spans="1:7" ht="15">
      <c r="A23" s="20"/>
      <c r="B23" s="35" t="s">
        <v>31</v>
      </c>
      <c r="C23" s="7" t="s">
        <v>296</v>
      </c>
      <c r="D23" s="8">
        <v>35785163</v>
      </c>
      <c r="E23" s="8">
        <v>28619486</v>
      </c>
      <c r="G23" s="11"/>
    </row>
    <row r="24" spans="1:7" ht="30">
      <c r="A24" s="20"/>
      <c r="B24" s="35" t="s">
        <v>49</v>
      </c>
      <c r="C24" s="7" t="s">
        <v>297</v>
      </c>
      <c r="D24" s="8">
        <v>8729479</v>
      </c>
      <c r="E24" s="8">
        <v>7214418</v>
      </c>
      <c r="G24" s="11"/>
    </row>
    <row r="25" spans="1:7" ht="30">
      <c r="A25" s="20"/>
      <c r="B25" s="35" t="s">
        <v>298</v>
      </c>
      <c r="C25" s="7" t="s">
        <v>299</v>
      </c>
      <c r="D25" s="8">
        <v>0</v>
      </c>
      <c r="E25" s="8">
        <v>0</v>
      </c>
      <c r="G25" s="11"/>
    </row>
    <row r="26" spans="1:7" ht="30">
      <c r="A26" s="20"/>
      <c r="B26" s="35" t="s">
        <v>300</v>
      </c>
      <c r="C26" s="6" t="s">
        <v>301</v>
      </c>
      <c r="D26" s="8">
        <v>0</v>
      </c>
      <c r="E26" s="8">
        <v>0</v>
      </c>
      <c r="G26" s="11"/>
    </row>
    <row r="27" spans="1:7" ht="15">
      <c r="A27" s="20"/>
      <c r="B27" s="35" t="s">
        <v>302</v>
      </c>
      <c r="C27" s="6" t="s">
        <v>303</v>
      </c>
      <c r="D27" s="8">
        <v>0</v>
      </c>
      <c r="E27" s="8">
        <v>0</v>
      </c>
      <c r="G27" s="11"/>
    </row>
    <row r="28" spans="1:7" ht="45">
      <c r="A28" s="20"/>
      <c r="B28" s="35" t="s">
        <v>304</v>
      </c>
      <c r="C28" s="7" t="s">
        <v>305</v>
      </c>
      <c r="D28" s="8">
        <v>-157173</v>
      </c>
      <c r="E28" s="8">
        <v>187382</v>
      </c>
      <c r="G28" s="11"/>
    </row>
    <row r="29" spans="1:7" ht="30">
      <c r="A29" s="20"/>
      <c r="B29" s="35" t="s">
        <v>306</v>
      </c>
      <c r="C29" s="6" t="s">
        <v>307</v>
      </c>
      <c r="D29" s="8">
        <v>-157173</v>
      </c>
      <c r="E29" s="8">
        <v>187382</v>
      </c>
      <c r="G29" s="11"/>
    </row>
    <row r="30" spans="1:7" ht="15">
      <c r="A30" s="20"/>
      <c r="B30" s="35" t="s">
        <v>308</v>
      </c>
      <c r="C30" s="6" t="s">
        <v>303</v>
      </c>
      <c r="D30" s="8">
        <v>0</v>
      </c>
      <c r="E30" s="8">
        <v>0</v>
      </c>
      <c r="G30" s="11"/>
    </row>
    <row r="31" spans="1:7" ht="30">
      <c r="A31" s="20"/>
      <c r="B31" s="35" t="s">
        <v>309</v>
      </c>
      <c r="C31" s="7" t="s">
        <v>310</v>
      </c>
      <c r="D31" s="8">
        <v>8886652</v>
      </c>
      <c r="E31" s="8">
        <v>7027036</v>
      </c>
      <c r="G31" s="11"/>
    </row>
    <row r="32" spans="1:7" ht="15">
      <c r="A32" s="20"/>
      <c r="B32" s="35" t="s">
        <v>311</v>
      </c>
      <c r="C32" s="6" t="s">
        <v>312</v>
      </c>
      <c r="D32" s="8">
        <v>0</v>
      </c>
      <c r="E32" s="8">
        <v>0</v>
      </c>
      <c r="G32" s="11"/>
    </row>
    <row r="33" spans="1:7" ht="15">
      <c r="A33" s="20"/>
      <c r="B33" s="35" t="s">
        <v>313</v>
      </c>
      <c r="C33" s="6" t="s">
        <v>314</v>
      </c>
      <c r="D33" s="8">
        <v>0</v>
      </c>
      <c r="E33" s="8">
        <v>0</v>
      </c>
      <c r="G33" s="11"/>
    </row>
    <row r="34" spans="1:7" ht="15">
      <c r="A34" s="20"/>
      <c r="B34" s="35" t="s">
        <v>315</v>
      </c>
      <c r="C34" s="6" t="s">
        <v>316</v>
      </c>
      <c r="D34" s="8">
        <v>0</v>
      </c>
      <c r="E34" s="8">
        <v>0</v>
      </c>
      <c r="G34" s="11"/>
    </row>
    <row r="35" spans="1:7" ht="15">
      <c r="A35" s="20"/>
      <c r="B35" s="35" t="s">
        <v>317</v>
      </c>
      <c r="C35" s="6" t="s">
        <v>318</v>
      </c>
      <c r="D35" s="8">
        <v>0</v>
      </c>
      <c r="E35" s="8">
        <v>0</v>
      </c>
      <c r="G35" s="11"/>
    </row>
    <row r="36" spans="1:7" ht="30">
      <c r="A36" s="20"/>
      <c r="B36" s="35" t="s">
        <v>319</v>
      </c>
      <c r="C36" s="6" t="s">
        <v>320</v>
      </c>
      <c r="D36" s="8">
        <v>0</v>
      </c>
      <c r="E36" s="8">
        <v>0</v>
      </c>
      <c r="G36" s="11"/>
    </row>
    <row r="37" spans="1:7" ht="30">
      <c r="A37" s="20"/>
      <c r="B37" s="35" t="s">
        <v>321</v>
      </c>
      <c r="C37" s="6" t="s">
        <v>322</v>
      </c>
      <c r="D37" s="8">
        <v>1005849</v>
      </c>
      <c r="E37" s="8">
        <v>6995250</v>
      </c>
      <c r="G37" s="11"/>
    </row>
    <row r="38" spans="1:7" ht="15">
      <c r="A38" s="20"/>
      <c r="B38" s="35" t="s">
        <v>323</v>
      </c>
      <c r="C38" s="6" t="s">
        <v>324</v>
      </c>
      <c r="D38" s="8">
        <v>7880803</v>
      </c>
      <c r="E38" s="8">
        <v>31786</v>
      </c>
      <c r="G38" s="11"/>
    </row>
    <row r="39" spans="1:7" ht="30">
      <c r="A39" s="20"/>
      <c r="B39" s="35" t="s">
        <v>76</v>
      </c>
      <c r="C39" s="7" t="s">
        <v>325</v>
      </c>
      <c r="D39" s="8">
        <v>19692460</v>
      </c>
      <c r="E39" s="8">
        <v>15262468</v>
      </c>
      <c r="G39" s="11"/>
    </row>
    <row r="40" spans="1:7" ht="45">
      <c r="A40" s="20"/>
      <c r="B40" s="35" t="s">
        <v>326</v>
      </c>
      <c r="C40" s="7" t="s">
        <v>327</v>
      </c>
      <c r="D40" s="8">
        <v>0</v>
      </c>
      <c r="E40" s="8">
        <v>300</v>
      </c>
      <c r="G40" s="11"/>
    </row>
    <row r="41" spans="1:7" ht="30">
      <c r="A41" s="20"/>
      <c r="B41" s="35" t="s">
        <v>328</v>
      </c>
      <c r="C41" s="6" t="s">
        <v>329</v>
      </c>
      <c r="D41" s="8">
        <v>0</v>
      </c>
      <c r="E41" s="8">
        <v>0</v>
      </c>
      <c r="G41" s="11"/>
    </row>
    <row r="42" spans="1:7" ht="15">
      <c r="A42" s="20"/>
      <c r="B42" s="35" t="s">
        <v>330</v>
      </c>
      <c r="C42" s="6" t="s">
        <v>331</v>
      </c>
      <c r="D42" s="8">
        <v>0</v>
      </c>
      <c r="E42" s="8">
        <v>0</v>
      </c>
      <c r="G42" s="11"/>
    </row>
    <row r="43" spans="1:7" ht="30">
      <c r="A43" s="20"/>
      <c r="B43" s="35" t="s">
        <v>332</v>
      </c>
      <c r="C43" s="6" t="s">
        <v>333</v>
      </c>
      <c r="D43" s="8">
        <v>0</v>
      </c>
      <c r="E43" s="8">
        <v>300</v>
      </c>
      <c r="G43" s="11"/>
    </row>
    <row r="44" spans="1:7" ht="30">
      <c r="A44" s="20"/>
      <c r="B44" s="35" t="s">
        <v>334</v>
      </c>
      <c r="C44" s="6" t="s">
        <v>335</v>
      </c>
      <c r="D44" s="8">
        <v>0</v>
      </c>
      <c r="E44" s="8">
        <v>0</v>
      </c>
      <c r="G44" s="11"/>
    </row>
    <row r="45" spans="1:7" ht="30">
      <c r="A45" s="20"/>
      <c r="B45" s="35" t="s">
        <v>336</v>
      </c>
      <c r="C45" s="7" t="s">
        <v>337</v>
      </c>
      <c r="D45" s="8">
        <v>5672623</v>
      </c>
      <c r="E45" s="8">
        <v>4472683</v>
      </c>
      <c r="G45" s="11"/>
    </row>
    <row r="46" spans="1:7" ht="15">
      <c r="A46" s="20"/>
      <c r="B46" s="35" t="s">
        <v>338</v>
      </c>
      <c r="C46" s="6" t="s">
        <v>339</v>
      </c>
      <c r="D46" s="8">
        <v>4215281</v>
      </c>
      <c r="E46" s="8">
        <v>3094229</v>
      </c>
      <c r="G46" s="11"/>
    </row>
    <row r="47" spans="1:7" ht="30">
      <c r="A47" s="20"/>
      <c r="B47" s="35" t="s">
        <v>340</v>
      </c>
      <c r="C47" s="6" t="s">
        <v>341</v>
      </c>
      <c r="D47" s="8">
        <v>584046</v>
      </c>
      <c r="E47" s="8">
        <v>600206</v>
      </c>
      <c r="G47" s="11"/>
    </row>
    <row r="48" spans="1:7" ht="30">
      <c r="A48" s="20"/>
      <c r="B48" s="35" t="s">
        <v>342</v>
      </c>
      <c r="C48" s="6" t="s">
        <v>343</v>
      </c>
      <c r="D48" s="8">
        <v>195500</v>
      </c>
      <c r="E48" s="8">
        <v>85614</v>
      </c>
      <c r="G48" s="11"/>
    </row>
    <row r="49" spans="1:7" ht="30">
      <c r="A49" s="20"/>
      <c r="B49" s="35" t="s">
        <v>344</v>
      </c>
      <c r="C49" s="6" t="s">
        <v>345</v>
      </c>
      <c r="D49" s="8">
        <v>24907</v>
      </c>
      <c r="E49" s="8">
        <v>21812</v>
      </c>
      <c r="G49" s="11"/>
    </row>
    <row r="50" spans="1:7" ht="30">
      <c r="A50" s="20"/>
      <c r="B50" s="35" t="s">
        <v>346</v>
      </c>
      <c r="C50" s="6" t="s">
        <v>347</v>
      </c>
      <c r="D50" s="8">
        <v>0</v>
      </c>
      <c r="E50" s="8">
        <v>65729</v>
      </c>
      <c r="G50" s="11"/>
    </row>
    <row r="51" spans="1:7" ht="30">
      <c r="A51" s="20"/>
      <c r="B51" s="35" t="s">
        <v>348</v>
      </c>
      <c r="C51" s="6" t="s">
        <v>349</v>
      </c>
      <c r="D51" s="8">
        <v>505993</v>
      </c>
      <c r="E51" s="8">
        <v>399791</v>
      </c>
      <c r="G51" s="11"/>
    </row>
    <row r="52" spans="1:7" ht="15">
      <c r="A52" s="20"/>
      <c r="B52" s="35" t="s">
        <v>350</v>
      </c>
      <c r="C52" s="6" t="s">
        <v>351</v>
      </c>
      <c r="D52" s="8">
        <v>58823</v>
      </c>
      <c r="E52" s="8">
        <v>120904</v>
      </c>
      <c r="G52" s="11"/>
    </row>
    <row r="53" spans="1:7" ht="15">
      <c r="A53" s="20"/>
      <c r="B53" s="35" t="s">
        <v>352</v>
      </c>
      <c r="C53" s="6" t="s">
        <v>353</v>
      </c>
      <c r="D53" s="8">
        <v>88073</v>
      </c>
      <c r="E53" s="8">
        <v>41850</v>
      </c>
      <c r="G53" s="11"/>
    </row>
    <row r="54" spans="1:7" ht="15">
      <c r="A54" s="20"/>
      <c r="B54" s="35" t="s">
        <v>354</v>
      </c>
      <c r="C54" s="6" t="s">
        <v>145</v>
      </c>
      <c r="D54" s="8">
        <v>0</v>
      </c>
      <c r="E54" s="8">
        <v>42549</v>
      </c>
      <c r="G54" s="11"/>
    </row>
    <row r="55" spans="1:7" ht="15">
      <c r="A55" s="20"/>
      <c r="B55" s="35" t="s">
        <v>355</v>
      </c>
      <c r="C55" s="7" t="s">
        <v>356</v>
      </c>
      <c r="D55" s="8">
        <v>14019837</v>
      </c>
      <c r="E55" s="8">
        <v>10789486</v>
      </c>
      <c r="G55" s="11"/>
    </row>
    <row r="56" spans="1:7" ht="60">
      <c r="A56" s="20"/>
      <c r="B56" s="35" t="s">
        <v>357</v>
      </c>
      <c r="C56" s="6" t="s">
        <v>358</v>
      </c>
      <c r="D56" s="8">
        <v>0</v>
      </c>
      <c r="E56" s="8">
        <v>0</v>
      </c>
      <c r="G56" s="11"/>
    </row>
    <row r="57" spans="1:7" ht="45">
      <c r="A57" s="20"/>
      <c r="B57" s="35" t="s">
        <v>359</v>
      </c>
      <c r="C57" s="6" t="s">
        <v>360</v>
      </c>
      <c r="D57" s="8">
        <v>0</v>
      </c>
      <c r="E57" s="8">
        <v>16915</v>
      </c>
      <c r="G57" s="11"/>
    </row>
    <row r="58" spans="1:7" ht="45">
      <c r="A58" s="20"/>
      <c r="B58" s="35" t="s">
        <v>361</v>
      </c>
      <c r="C58" s="6" t="s">
        <v>362</v>
      </c>
      <c r="D58" s="8">
        <v>0</v>
      </c>
      <c r="E58" s="8">
        <v>0</v>
      </c>
      <c r="G58" s="11"/>
    </row>
    <row r="59" spans="1:7" ht="30">
      <c r="A59" s="20"/>
      <c r="B59" s="35" t="s">
        <v>363</v>
      </c>
      <c r="C59" s="6" t="s">
        <v>364</v>
      </c>
      <c r="D59" s="8">
        <v>0</v>
      </c>
      <c r="E59" s="8">
        <v>0</v>
      </c>
      <c r="G59" s="11"/>
    </row>
    <row r="60" spans="1:7" ht="30">
      <c r="A60" s="20"/>
      <c r="B60" s="35" t="s">
        <v>365</v>
      </c>
      <c r="C60" s="6" t="s">
        <v>366</v>
      </c>
      <c r="D60" s="8">
        <v>7477329</v>
      </c>
      <c r="E60" s="8">
        <v>5484968</v>
      </c>
      <c r="G60" s="11"/>
    </row>
    <row r="61" spans="1:7" ht="30">
      <c r="A61" s="20"/>
      <c r="B61" s="35" t="s">
        <v>367</v>
      </c>
      <c r="C61" s="6" t="s">
        <v>368</v>
      </c>
      <c r="D61" s="8">
        <v>734397</v>
      </c>
      <c r="E61" s="8">
        <v>554740</v>
      </c>
      <c r="G61" s="11"/>
    </row>
    <row r="62" spans="1:7" ht="15">
      <c r="A62" s="20"/>
      <c r="B62" s="35" t="s">
        <v>369</v>
      </c>
      <c r="C62" s="6" t="s">
        <v>370</v>
      </c>
      <c r="D62" s="8">
        <v>225572</v>
      </c>
      <c r="E62" s="8">
        <v>149455</v>
      </c>
      <c r="G62" s="11"/>
    </row>
    <row r="63" spans="1:7" ht="15">
      <c r="A63" s="20"/>
      <c r="B63" s="35" t="s">
        <v>371</v>
      </c>
      <c r="C63" s="6" t="s">
        <v>372</v>
      </c>
      <c r="D63" s="8">
        <v>149192</v>
      </c>
      <c r="E63" s="8">
        <v>68157</v>
      </c>
      <c r="G63" s="11"/>
    </row>
    <row r="64" spans="1:7" ht="30">
      <c r="A64" s="20"/>
      <c r="B64" s="35" t="s">
        <v>373</v>
      </c>
      <c r="C64" s="6" t="s">
        <v>374</v>
      </c>
      <c r="D64" s="8">
        <v>118271</v>
      </c>
      <c r="E64" s="8">
        <v>58739</v>
      </c>
      <c r="G64" s="11"/>
    </row>
    <row r="65" spans="1:7" ht="30">
      <c r="A65" s="20"/>
      <c r="B65" s="35" t="s">
        <v>375</v>
      </c>
      <c r="C65" s="6" t="s">
        <v>376</v>
      </c>
      <c r="D65" s="8">
        <v>1694572</v>
      </c>
      <c r="E65" s="8">
        <v>848543</v>
      </c>
      <c r="G65" s="11"/>
    </row>
    <row r="66" spans="1:7" ht="15">
      <c r="A66" s="20"/>
      <c r="B66" s="35" t="s">
        <v>377</v>
      </c>
      <c r="C66" s="6" t="s">
        <v>378</v>
      </c>
      <c r="D66" s="8">
        <v>0</v>
      </c>
      <c r="E66" s="8">
        <v>0</v>
      </c>
      <c r="G66" s="11"/>
    </row>
    <row r="67" spans="1:7" ht="15">
      <c r="A67" s="20"/>
      <c r="B67" s="35" t="s">
        <v>379</v>
      </c>
      <c r="C67" s="6" t="s">
        <v>380</v>
      </c>
      <c r="D67" s="8">
        <v>310387</v>
      </c>
      <c r="E67" s="8">
        <v>251662</v>
      </c>
      <c r="G67" s="11"/>
    </row>
    <row r="68" spans="1:7" ht="15">
      <c r="A68" s="20"/>
      <c r="B68" s="35" t="s">
        <v>381</v>
      </c>
      <c r="C68" s="6" t="s">
        <v>382</v>
      </c>
      <c r="D68" s="8">
        <v>39568</v>
      </c>
      <c r="E68" s="8">
        <v>13413</v>
      </c>
      <c r="G68" s="11"/>
    </row>
    <row r="69" spans="1:7" ht="30">
      <c r="A69" s="20"/>
      <c r="B69" s="35" t="s">
        <v>383</v>
      </c>
      <c r="C69" s="6" t="s">
        <v>384</v>
      </c>
      <c r="D69" s="8">
        <v>5416</v>
      </c>
      <c r="E69" s="8">
        <v>3003</v>
      </c>
      <c r="G69" s="11"/>
    </row>
    <row r="70" spans="1:7" ht="30">
      <c r="A70" s="20"/>
      <c r="B70" s="35" t="s">
        <v>385</v>
      </c>
      <c r="C70" s="6" t="s">
        <v>386</v>
      </c>
      <c r="D70" s="8">
        <v>662693</v>
      </c>
      <c r="E70" s="8">
        <v>8880</v>
      </c>
      <c r="G70" s="11"/>
    </row>
    <row r="71" spans="1:7" ht="30">
      <c r="A71" s="20"/>
      <c r="B71" s="35" t="s">
        <v>387</v>
      </c>
      <c r="C71" s="6" t="s">
        <v>388</v>
      </c>
      <c r="D71" s="8">
        <v>99381</v>
      </c>
      <c r="E71" s="8">
        <v>104501</v>
      </c>
      <c r="G71" s="11"/>
    </row>
    <row r="72" spans="1:7" ht="15">
      <c r="A72" s="20"/>
      <c r="B72" s="35" t="s">
        <v>389</v>
      </c>
      <c r="C72" s="6" t="s">
        <v>390</v>
      </c>
      <c r="D72" s="8">
        <v>0</v>
      </c>
      <c r="E72" s="8">
        <v>0</v>
      </c>
      <c r="G72" s="11"/>
    </row>
    <row r="73" spans="1:7" ht="30">
      <c r="A73" s="20"/>
      <c r="B73" s="35" t="s">
        <v>391</v>
      </c>
      <c r="C73" s="6" t="s">
        <v>392</v>
      </c>
      <c r="D73" s="8">
        <v>601965</v>
      </c>
      <c r="E73" s="8">
        <v>1053182</v>
      </c>
      <c r="G73" s="11"/>
    </row>
    <row r="74" spans="1:7" ht="15">
      <c r="A74" s="20"/>
      <c r="B74" s="35" t="s">
        <v>393</v>
      </c>
      <c r="C74" s="6" t="s">
        <v>394</v>
      </c>
      <c r="D74" s="8">
        <v>0</v>
      </c>
      <c r="E74" s="8">
        <v>0</v>
      </c>
      <c r="G74" s="11"/>
    </row>
    <row r="75" spans="1:7" ht="30">
      <c r="A75" s="20"/>
      <c r="B75" s="35" t="s">
        <v>395</v>
      </c>
      <c r="C75" s="6" t="s">
        <v>396</v>
      </c>
      <c r="D75" s="8">
        <v>1271747</v>
      </c>
      <c r="E75" s="8">
        <v>865817</v>
      </c>
      <c r="G75" s="11"/>
    </row>
    <row r="76" spans="1:7" ht="15">
      <c r="A76" s="20"/>
      <c r="B76" s="35" t="s">
        <v>397</v>
      </c>
      <c r="C76" s="6" t="s">
        <v>398</v>
      </c>
      <c r="D76" s="8">
        <v>155754</v>
      </c>
      <c r="E76" s="8">
        <v>89822</v>
      </c>
      <c r="G76" s="11"/>
    </row>
    <row r="77" spans="1:7" ht="15">
      <c r="A77" s="20"/>
      <c r="B77" s="35" t="s">
        <v>399</v>
      </c>
      <c r="C77" s="6" t="s">
        <v>400</v>
      </c>
      <c r="D77" s="8">
        <v>33248</v>
      </c>
      <c r="E77" s="8">
        <v>22684</v>
      </c>
      <c r="G77" s="11"/>
    </row>
    <row r="78" spans="1:7" ht="15">
      <c r="A78" s="20"/>
      <c r="B78" s="35" t="s">
        <v>401</v>
      </c>
      <c r="C78" s="6" t="s">
        <v>402</v>
      </c>
      <c r="D78" s="8">
        <v>0</v>
      </c>
      <c r="E78" s="8">
        <v>0</v>
      </c>
      <c r="G78" s="11"/>
    </row>
    <row r="79" spans="1:7" ht="30">
      <c r="A79" s="20"/>
      <c r="B79" s="35" t="s">
        <v>403</v>
      </c>
      <c r="C79" s="6" t="s">
        <v>404</v>
      </c>
      <c r="D79" s="8">
        <v>0</v>
      </c>
      <c r="E79" s="8">
        <v>0</v>
      </c>
      <c r="G79" s="11"/>
    </row>
    <row r="80" spans="1:7" ht="15">
      <c r="A80" s="20"/>
      <c r="B80" s="35" t="s">
        <v>405</v>
      </c>
      <c r="C80" s="6" t="s">
        <v>145</v>
      </c>
      <c r="D80" s="8">
        <v>440345</v>
      </c>
      <c r="E80" s="8">
        <v>1195003</v>
      </c>
      <c r="G80" s="11"/>
    </row>
    <row r="81" spans="1:7" ht="30">
      <c r="A81" s="20"/>
      <c r="B81" s="35" t="s">
        <v>102</v>
      </c>
      <c r="C81" s="7" t="s">
        <v>406</v>
      </c>
      <c r="D81" s="8">
        <v>-10962981</v>
      </c>
      <c r="E81" s="8">
        <v>-8048050</v>
      </c>
      <c r="G81" s="11"/>
    </row>
    <row r="82" spans="1:7" ht="60">
      <c r="A82" s="20"/>
      <c r="B82" s="35" t="s">
        <v>104</v>
      </c>
      <c r="C82" s="7" t="s">
        <v>407</v>
      </c>
      <c r="D82" s="8">
        <v>24822182</v>
      </c>
      <c r="E82" s="8">
        <v>20571436</v>
      </c>
      <c r="G82" s="11"/>
    </row>
    <row r="83" spans="1:7" ht="15">
      <c r="A83" s="20"/>
      <c r="B83" s="35" t="s">
        <v>122</v>
      </c>
      <c r="C83" s="7" t="s">
        <v>408</v>
      </c>
      <c r="D83" s="8">
        <v>743455</v>
      </c>
      <c r="E83" s="8">
        <v>2769486</v>
      </c>
      <c r="G83" s="11"/>
    </row>
    <row r="84" spans="1:7" ht="15">
      <c r="A84" s="20"/>
      <c r="B84" s="35" t="s">
        <v>409</v>
      </c>
      <c r="C84" s="6" t="s">
        <v>410</v>
      </c>
      <c r="D84" s="8">
        <v>0</v>
      </c>
      <c r="E84" s="8">
        <v>0</v>
      </c>
      <c r="G84" s="11"/>
    </row>
    <row r="85" spans="1:7" ht="15">
      <c r="A85" s="20"/>
      <c r="B85" s="35" t="s">
        <v>411</v>
      </c>
      <c r="C85" s="6" t="s">
        <v>412</v>
      </c>
      <c r="D85" s="8">
        <v>0</v>
      </c>
      <c r="E85" s="8">
        <v>2371974</v>
      </c>
      <c r="G85" s="11"/>
    </row>
    <row r="86" spans="1:7" ht="30">
      <c r="A86" s="20"/>
      <c r="B86" s="35" t="s">
        <v>413</v>
      </c>
      <c r="C86" s="6" t="s">
        <v>414</v>
      </c>
      <c r="D86" s="8">
        <v>0</v>
      </c>
      <c r="E86" s="8">
        <v>0</v>
      </c>
      <c r="G86" s="11"/>
    </row>
    <row r="87" spans="1:7" ht="30">
      <c r="A87" s="20"/>
      <c r="B87" s="35" t="s">
        <v>415</v>
      </c>
      <c r="C87" s="6" t="s">
        <v>416</v>
      </c>
      <c r="D87" s="8">
        <v>0</v>
      </c>
      <c r="E87" s="8">
        <v>0</v>
      </c>
      <c r="G87" s="11"/>
    </row>
    <row r="88" spans="1:7" ht="30">
      <c r="A88" s="20"/>
      <c r="B88" s="35" t="s">
        <v>417</v>
      </c>
      <c r="C88" s="6" t="s">
        <v>418</v>
      </c>
      <c r="D88" s="8">
        <v>0</v>
      </c>
      <c r="E88" s="8">
        <v>79210</v>
      </c>
      <c r="G88" s="11"/>
    </row>
    <row r="89" spans="1:7" ht="30">
      <c r="A89" s="20"/>
      <c r="B89" s="35" t="s">
        <v>419</v>
      </c>
      <c r="C89" s="6" t="s">
        <v>420</v>
      </c>
      <c r="D89" s="8">
        <v>0</v>
      </c>
      <c r="E89" s="8">
        <v>318302</v>
      </c>
      <c r="G89" s="11"/>
    </row>
    <row r="90" spans="1:7" ht="30">
      <c r="A90" s="20"/>
      <c r="B90" s="35" t="s">
        <v>146</v>
      </c>
      <c r="C90" s="7" t="s">
        <v>421</v>
      </c>
      <c r="D90" s="8">
        <v>24078727</v>
      </c>
      <c r="E90" s="8">
        <v>17801951</v>
      </c>
      <c r="G90" s="11"/>
    </row>
    <row r="91" spans="1:7" ht="30">
      <c r="A91" s="20"/>
      <c r="B91" s="35" t="s">
        <v>149</v>
      </c>
      <c r="C91" s="7" t="s">
        <v>422</v>
      </c>
      <c r="D91" s="8">
        <v>0</v>
      </c>
      <c r="E91" s="8">
        <v>462147</v>
      </c>
      <c r="G91" s="11"/>
    </row>
    <row r="92" spans="1:7" ht="15">
      <c r="A92" s="20"/>
      <c r="B92" s="35" t="s">
        <v>151</v>
      </c>
      <c r="C92" s="6" t="s">
        <v>423</v>
      </c>
      <c r="D92" s="8">
        <v>0</v>
      </c>
      <c r="E92" s="8">
        <v>0</v>
      </c>
      <c r="G92" s="11"/>
    </row>
    <row r="93" spans="1:7" ht="30">
      <c r="A93" s="20"/>
      <c r="B93" s="35" t="s">
        <v>153</v>
      </c>
      <c r="C93" s="6" t="s">
        <v>424</v>
      </c>
      <c r="D93" s="8">
        <v>0</v>
      </c>
      <c r="E93" s="8">
        <v>0</v>
      </c>
      <c r="G93" s="11"/>
    </row>
    <row r="94" spans="1:7" ht="15">
      <c r="A94" s="20"/>
      <c r="B94" s="35" t="s">
        <v>155</v>
      </c>
      <c r="C94" s="6" t="s">
        <v>425</v>
      </c>
      <c r="D94" s="8">
        <v>0</v>
      </c>
      <c r="E94" s="8">
        <v>0</v>
      </c>
      <c r="G94" s="11"/>
    </row>
    <row r="95" spans="1:7" ht="15">
      <c r="A95" s="20"/>
      <c r="B95" s="35" t="s">
        <v>157</v>
      </c>
      <c r="C95" s="6" t="s">
        <v>426</v>
      </c>
      <c r="D95" s="8">
        <v>0</v>
      </c>
      <c r="E95" s="8">
        <v>0</v>
      </c>
      <c r="G95" s="11"/>
    </row>
    <row r="96" spans="1:7" ht="30">
      <c r="A96" s="20"/>
      <c r="B96" s="35" t="s">
        <v>159</v>
      </c>
      <c r="C96" s="6" t="s">
        <v>427</v>
      </c>
      <c r="D96" s="8">
        <v>0</v>
      </c>
      <c r="E96" s="8">
        <v>748</v>
      </c>
      <c r="G96" s="11"/>
    </row>
    <row r="97" spans="1:7" ht="15">
      <c r="A97" s="20"/>
      <c r="B97" s="35" t="s">
        <v>161</v>
      </c>
      <c r="C97" s="6" t="s">
        <v>145</v>
      </c>
      <c r="D97" s="8">
        <v>0</v>
      </c>
      <c r="E97" s="8">
        <v>461399</v>
      </c>
      <c r="G97" s="11"/>
    </row>
    <row r="98" spans="1:7" ht="30">
      <c r="A98" s="20"/>
      <c r="B98" s="35" t="s">
        <v>165</v>
      </c>
      <c r="C98" s="7" t="s">
        <v>428</v>
      </c>
      <c r="D98" s="8">
        <v>433018</v>
      </c>
      <c r="E98" s="8">
        <v>334439</v>
      </c>
      <c r="G98" s="11"/>
    </row>
    <row r="99" spans="1:7" ht="15">
      <c r="A99" s="20"/>
      <c r="B99" s="35" t="s">
        <v>167</v>
      </c>
      <c r="C99" s="6" t="s">
        <v>429</v>
      </c>
      <c r="D99" s="8">
        <v>79785</v>
      </c>
      <c r="E99" s="8">
        <v>86324</v>
      </c>
      <c r="G99" s="11"/>
    </row>
    <row r="100" spans="1:7" ht="15">
      <c r="A100" s="20"/>
      <c r="B100" s="35" t="s">
        <v>168</v>
      </c>
      <c r="C100" s="6" t="s">
        <v>430</v>
      </c>
      <c r="D100" s="8">
        <v>558</v>
      </c>
      <c r="E100" s="8">
        <v>70</v>
      </c>
      <c r="G100" s="11"/>
    </row>
    <row r="101" spans="1:7" ht="15">
      <c r="A101" s="20"/>
      <c r="B101" s="35" t="s">
        <v>431</v>
      </c>
      <c r="C101" s="6" t="s">
        <v>432</v>
      </c>
      <c r="D101" s="8">
        <v>0</v>
      </c>
      <c r="E101" s="8">
        <v>0</v>
      </c>
      <c r="G101" s="11"/>
    </row>
    <row r="102" spans="1:7" ht="15">
      <c r="A102" s="20"/>
      <c r="B102" s="35" t="s">
        <v>433</v>
      </c>
      <c r="C102" s="6" t="s">
        <v>434</v>
      </c>
      <c r="D102" s="8">
        <v>299710</v>
      </c>
      <c r="E102" s="8">
        <v>139364</v>
      </c>
      <c r="G102" s="11"/>
    </row>
    <row r="103" spans="1:7" ht="15">
      <c r="A103" s="20"/>
      <c r="B103" s="35" t="s">
        <v>435</v>
      </c>
      <c r="C103" s="6" t="s">
        <v>145</v>
      </c>
      <c r="D103" s="8">
        <v>52965</v>
      </c>
      <c r="E103" s="8">
        <v>108681</v>
      </c>
      <c r="G103" s="11"/>
    </row>
    <row r="104" spans="1:7" ht="30">
      <c r="A104" s="20"/>
      <c r="B104" s="35" t="s">
        <v>170</v>
      </c>
      <c r="C104" s="7" t="s">
        <v>436</v>
      </c>
      <c r="D104" s="8">
        <v>23645709</v>
      </c>
      <c r="E104" s="8">
        <v>17929659</v>
      </c>
      <c r="G104" s="11"/>
    </row>
    <row r="105" spans="1:7" ht="15">
      <c r="A105" s="20"/>
      <c r="B105" s="35" t="s">
        <v>172</v>
      </c>
      <c r="C105" s="6" t="s">
        <v>437</v>
      </c>
      <c r="D105" s="8">
        <v>64609</v>
      </c>
      <c r="E105" s="8">
        <v>0</v>
      </c>
      <c r="G105" s="11"/>
    </row>
    <row r="106" spans="1:7" ht="15">
      <c r="A106" s="20"/>
      <c r="B106" s="35" t="s">
        <v>175</v>
      </c>
      <c r="C106" s="6" t="s">
        <v>438</v>
      </c>
      <c r="D106" s="8">
        <v>0</v>
      </c>
      <c r="E106" s="8">
        <v>0</v>
      </c>
      <c r="G106" s="11"/>
    </row>
    <row r="107" spans="1:8" ht="30">
      <c r="A107" s="20"/>
      <c r="B107" s="35" t="s">
        <v>187</v>
      </c>
      <c r="C107" s="7" t="s">
        <v>439</v>
      </c>
      <c r="D107" s="55">
        <v>23710318</v>
      </c>
      <c r="E107" s="55">
        <v>17929659</v>
      </c>
      <c r="G107" s="11"/>
      <c r="H107" s="26"/>
    </row>
    <row r="108" spans="1:7" ht="15">
      <c r="A108" s="20"/>
      <c r="B108" s="35" t="s">
        <v>199</v>
      </c>
      <c r="C108" s="6" t="s">
        <v>440</v>
      </c>
      <c r="D108" s="8">
        <v>4518782</v>
      </c>
      <c r="E108" s="8">
        <v>3126303</v>
      </c>
      <c r="G108" s="11"/>
    </row>
    <row r="109" spans="1:7" ht="15">
      <c r="A109" s="20"/>
      <c r="B109" s="35" t="s">
        <v>224</v>
      </c>
      <c r="C109" s="7" t="s">
        <v>441</v>
      </c>
      <c r="D109" s="55">
        <v>19191536</v>
      </c>
      <c r="E109" s="55">
        <v>14803356</v>
      </c>
      <c r="G109" s="11"/>
    </row>
    <row r="110" spans="2:5" ht="12.75">
      <c r="D110" s="12"/>
      <c r="E110" s="12"/>
    </row>
    <row r="111" spans="1:5" s="14" customFormat="1" ht="15">
      <c r="A111" s="21"/>
      <c r="D111" s="15" t="s">
        <v>269</v>
      </c>
      <c r="E111" s="25"/>
    </row>
    <row r="112" spans="1:5" s="14" customFormat="1" ht="15">
      <c r="A112" s="21"/>
      <c r="D112" s="15" t="s">
        <v>270</v>
      </c>
      <c r="E112" s="25"/>
    </row>
    <row r="113" ht="12.75">
      <c r="E113" s="26"/>
    </row>
    <row r="114" ht="12.75">
      <c r="E114" s="32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6">
      <selection activeCell="C27" sqref="C27"/>
    </sheetView>
  </sheetViews>
  <sheetFormatPr defaultColWidth="9.140625" defaultRowHeight="12.75"/>
  <cols>
    <col min="3" max="3" width="33.140625" style="0" customWidth="1"/>
    <col min="4" max="5" width="17.57421875" style="23" customWidth="1"/>
    <col min="6" max="7" width="17.57421875" style="0" customWidth="1"/>
    <col min="8" max="8" width="19.140625" style="0" bestFit="1" customWidth="1"/>
    <col min="9" max="9" width="17.57421875" style="0" customWidth="1"/>
    <col min="10" max="11" width="11.7109375" style="0" bestFit="1" customWidth="1"/>
    <col min="12" max="12" width="15.28125" style="0" bestFit="1" customWidth="1"/>
    <col min="13" max="13" width="19.14062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442</v>
      </c>
    </row>
    <row r="4" ht="15">
      <c r="I4" s="73" t="s">
        <v>3</v>
      </c>
    </row>
    <row r="5" spans="2:9" ht="45">
      <c r="B5" s="4" t="s">
        <v>4</v>
      </c>
      <c r="C5" s="4" t="s">
        <v>5</v>
      </c>
      <c r="D5" s="4" t="s">
        <v>443</v>
      </c>
      <c r="E5" s="4" t="s">
        <v>444</v>
      </c>
      <c r="F5" s="4" t="s">
        <v>545</v>
      </c>
      <c r="G5" s="4" t="s">
        <v>546</v>
      </c>
      <c r="H5" s="4" t="s">
        <v>445</v>
      </c>
      <c r="I5" s="4" t="s">
        <v>446</v>
      </c>
    </row>
    <row r="6" spans="2:9" ht="27">
      <c r="B6" s="34" t="s">
        <v>149</v>
      </c>
      <c r="C6" s="75" t="s">
        <v>544</v>
      </c>
      <c r="D6" s="8">
        <v>16282237</v>
      </c>
      <c r="E6" s="8">
        <v>15377738</v>
      </c>
      <c r="F6" s="8">
        <v>-55928</v>
      </c>
      <c r="G6" s="8">
        <v>4257</v>
      </c>
      <c r="H6" s="8">
        <v>21192282</v>
      </c>
      <c r="I6" s="8">
        <v>52800586</v>
      </c>
    </row>
    <row r="7" spans="2:9" ht="15">
      <c r="B7" s="34" t="s">
        <v>11</v>
      </c>
      <c r="C7" s="6" t="s">
        <v>447</v>
      </c>
      <c r="D7" s="8">
        <v>0</v>
      </c>
      <c r="E7" s="8">
        <v>0</v>
      </c>
      <c r="F7" s="8">
        <v>0</v>
      </c>
      <c r="G7" s="8">
        <v>-4935</v>
      </c>
      <c r="H7" s="8">
        <v>-141392</v>
      </c>
      <c r="I7" s="8">
        <v>-146327</v>
      </c>
    </row>
    <row r="8" spans="2:9" ht="15">
      <c r="B8" s="34" t="s">
        <v>19</v>
      </c>
      <c r="C8" s="7" t="s">
        <v>448</v>
      </c>
      <c r="D8" s="69">
        <v>16282237</v>
      </c>
      <c r="E8" s="69">
        <v>15377738</v>
      </c>
      <c r="F8" s="69">
        <v>-55928</v>
      </c>
      <c r="G8" s="70">
        <v>-678</v>
      </c>
      <c r="H8" s="70">
        <v>21050890</v>
      </c>
      <c r="I8" s="55">
        <v>52654259</v>
      </c>
    </row>
    <row r="9" spans="2:9" ht="30">
      <c r="B9" s="34" t="s">
        <v>31</v>
      </c>
      <c r="C9" s="6" t="s">
        <v>449</v>
      </c>
      <c r="D9" s="8">
        <v>0</v>
      </c>
      <c r="E9" s="8">
        <v>0</v>
      </c>
      <c r="F9" s="8">
        <v>-109657</v>
      </c>
      <c r="G9" s="8">
        <v>0</v>
      </c>
      <c r="H9" s="8">
        <v>0</v>
      </c>
      <c r="I9" s="8">
        <v>-109657</v>
      </c>
    </row>
    <row r="10" spans="2:9" ht="30">
      <c r="B10" s="34" t="s">
        <v>49</v>
      </c>
      <c r="C10" s="6" t="s">
        <v>450</v>
      </c>
      <c r="D10" s="8">
        <v>0</v>
      </c>
      <c r="E10" s="8">
        <v>0</v>
      </c>
      <c r="F10" s="8">
        <v>5000000</v>
      </c>
      <c r="G10" s="8">
        <v>0</v>
      </c>
      <c r="H10" s="8">
        <v>0</v>
      </c>
      <c r="I10" s="8">
        <v>5000000</v>
      </c>
    </row>
    <row r="11" spans="2:9" ht="30">
      <c r="B11" s="34" t="s">
        <v>76</v>
      </c>
      <c r="C11" s="6" t="s">
        <v>451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>SUM(D11:H11)</f>
        <v>0</v>
      </c>
    </row>
    <row r="12" spans="2:9" ht="30">
      <c r="B12" s="34" t="s">
        <v>102</v>
      </c>
      <c r="C12" s="6" t="s">
        <v>452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>SUM(D12:H12)</f>
        <v>0</v>
      </c>
    </row>
    <row r="13" spans="2:9" ht="15">
      <c r="B13" s="34" t="s">
        <v>104</v>
      </c>
      <c r="C13" s="6" t="s">
        <v>453</v>
      </c>
      <c r="D13" s="8">
        <v>0</v>
      </c>
      <c r="E13" s="8">
        <v>0</v>
      </c>
      <c r="F13" s="8">
        <v>0</v>
      </c>
      <c r="G13" s="8">
        <v>138333</v>
      </c>
      <c r="H13" s="68">
        <v>19053203</v>
      </c>
      <c r="I13" s="8">
        <v>19191536</v>
      </c>
    </row>
    <row r="14" spans="2:9" ht="15">
      <c r="B14" s="34" t="s">
        <v>122</v>
      </c>
      <c r="C14" s="6" t="s">
        <v>394</v>
      </c>
      <c r="D14" s="8">
        <v>0</v>
      </c>
      <c r="E14" s="8">
        <v>0</v>
      </c>
      <c r="F14" s="8">
        <v>0</v>
      </c>
      <c r="G14" s="8">
        <v>0</v>
      </c>
      <c r="H14" s="8">
        <v>-1219375</v>
      </c>
      <c r="I14" s="8">
        <v>-1219375</v>
      </c>
    </row>
    <row r="15" spans="2:12" ht="30">
      <c r="B15" s="34" t="s">
        <v>146</v>
      </c>
      <c r="C15" s="6" t="s">
        <v>547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L15" s="11"/>
    </row>
    <row r="16" spans="2:9" ht="27">
      <c r="B16" s="34" t="s">
        <v>149</v>
      </c>
      <c r="C16" s="75" t="s">
        <v>548</v>
      </c>
      <c r="D16" s="55">
        <f>SUM(D8:D15)</f>
        <v>16282237</v>
      </c>
      <c r="E16" s="55">
        <f>SUM(E8:E15)</f>
        <v>15377738</v>
      </c>
      <c r="F16" s="55">
        <f>SUM(F8:F15)</f>
        <v>4834415</v>
      </c>
      <c r="G16" s="55">
        <f>SUM(G8:G15)</f>
        <v>137655</v>
      </c>
      <c r="H16" s="55">
        <f>SUM(H8:H15)</f>
        <v>38884718</v>
      </c>
      <c r="I16" s="55">
        <f>SUM(D16:H16)</f>
        <v>75516763</v>
      </c>
    </row>
    <row r="17" spans="2:9" ht="15">
      <c r="B17" s="34" t="s">
        <v>11</v>
      </c>
      <c r="C17" s="6" t="s">
        <v>447</v>
      </c>
      <c r="D17" s="8">
        <v>0</v>
      </c>
      <c r="E17" s="8">
        <v>0</v>
      </c>
      <c r="F17" s="8">
        <v>0</v>
      </c>
      <c r="G17" s="8">
        <v>0</v>
      </c>
      <c r="H17" s="8">
        <v>706373.950000003</v>
      </c>
      <c r="I17" s="8">
        <f>SUM(D17:H17)</f>
        <v>706373.950000003</v>
      </c>
    </row>
    <row r="18" spans="2:13" ht="15">
      <c r="B18" s="34" t="s">
        <v>19</v>
      </c>
      <c r="C18" s="7" t="s">
        <v>448</v>
      </c>
      <c r="D18" s="55">
        <f aca="true" t="shared" si="0" ref="D18:I18">D16+D17</f>
        <v>16282237</v>
      </c>
      <c r="E18" s="55">
        <f t="shared" si="0"/>
        <v>15377738</v>
      </c>
      <c r="F18" s="55">
        <f t="shared" si="0"/>
        <v>4834415</v>
      </c>
      <c r="G18" s="55">
        <f t="shared" si="0"/>
        <v>137655</v>
      </c>
      <c r="H18" s="55">
        <f t="shared" si="0"/>
        <v>39591091.95</v>
      </c>
      <c r="I18" s="55">
        <f t="shared" si="0"/>
        <v>76223136.95</v>
      </c>
      <c r="J18" s="11"/>
      <c r="K18" s="31"/>
      <c r="L18" s="26"/>
      <c r="M18" s="27"/>
    </row>
    <row r="19" spans="2:13" ht="30">
      <c r="B19" s="34" t="s">
        <v>31</v>
      </c>
      <c r="C19" s="6" t="s">
        <v>449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aca="true" t="shared" si="1" ref="I19:I25">SUM(D19:H19)</f>
        <v>0</v>
      </c>
      <c r="M19" s="27"/>
    </row>
    <row r="20" spans="2:13" ht="30">
      <c r="B20" s="34" t="s">
        <v>49</v>
      </c>
      <c r="C20" s="6" t="s">
        <v>450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1"/>
        <v>0</v>
      </c>
      <c r="M20" s="27"/>
    </row>
    <row r="21" spans="2:13" ht="30">
      <c r="B21" s="34" t="s">
        <v>76</v>
      </c>
      <c r="C21" s="6" t="s">
        <v>451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1"/>
        <v>0</v>
      </c>
      <c r="M21" s="27"/>
    </row>
    <row r="22" spans="2:13" ht="30">
      <c r="B22" s="34" t="s">
        <v>102</v>
      </c>
      <c r="C22" s="6" t="s">
        <v>452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0</v>
      </c>
      <c r="M22" s="27"/>
    </row>
    <row r="23" spans="2:13" ht="15">
      <c r="B23" s="34" t="s">
        <v>104</v>
      </c>
      <c r="C23" s="6" t="s">
        <v>453</v>
      </c>
      <c r="D23" s="8">
        <v>0</v>
      </c>
      <c r="E23" s="8">
        <v>0</v>
      </c>
      <c r="F23" s="8">
        <v>0</v>
      </c>
      <c r="G23" s="8">
        <v>27930</v>
      </c>
      <c r="H23" s="8">
        <v>14775426</v>
      </c>
      <c r="I23" s="8">
        <f t="shared" si="1"/>
        <v>14803356</v>
      </c>
      <c r="K23" s="11"/>
      <c r="M23" s="27"/>
    </row>
    <row r="24" spans="2:13" ht="15">
      <c r="B24" s="34" t="s">
        <v>122</v>
      </c>
      <c r="C24" s="6" t="s">
        <v>394</v>
      </c>
      <c r="D24" s="8">
        <v>0</v>
      </c>
      <c r="E24" s="8">
        <v>0</v>
      </c>
      <c r="F24" s="8">
        <v>0</v>
      </c>
      <c r="G24" s="8">
        <v>0</v>
      </c>
      <c r="H24" s="8">
        <v>-1793197.95</v>
      </c>
      <c r="I24" s="8">
        <f t="shared" si="1"/>
        <v>-1793197.95</v>
      </c>
      <c r="M24" s="27"/>
    </row>
    <row r="25" spans="2:13" ht="15">
      <c r="B25" s="48" t="s">
        <v>146</v>
      </c>
      <c r="C25" s="49" t="s">
        <v>454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45">
        <f t="shared" si="1"/>
        <v>0</v>
      </c>
      <c r="M25" s="27"/>
    </row>
    <row r="26" spans="2:13" ht="27">
      <c r="B26" s="50" t="s">
        <v>149</v>
      </c>
      <c r="C26" s="75" t="s">
        <v>549</v>
      </c>
      <c r="D26" s="71">
        <f aca="true" t="shared" si="2" ref="D26:I26">SUM(D18:D25)</f>
        <v>16282237</v>
      </c>
      <c r="E26" s="71">
        <f t="shared" si="2"/>
        <v>15377738</v>
      </c>
      <c r="F26" s="71">
        <f t="shared" si="2"/>
        <v>4834415</v>
      </c>
      <c r="G26" s="71">
        <f t="shared" si="2"/>
        <v>165585</v>
      </c>
      <c r="H26" s="71">
        <f t="shared" si="2"/>
        <v>52573320</v>
      </c>
      <c r="I26" s="71">
        <f t="shared" si="2"/>
        <v>89233295</v>
      </c>
      <c r="M26" s="27"/>
    </row>
    <row r="27" spans="1:13" ht="15">
      <c r="D27" s="23" t="s">
        <v>8</v>
      </c>
      <c r="G27" s="46"/>
      <c r="H27" s="47"/>
      <c r="I27" s="46"/>
      <c r="M27" s="27"/>
    </row>
    <row r="28" spans="5:13" ht="15">
      <c r="E28" s="15" t="s">
        <v>269</v>
      </c>
      <c r="H28" s="11"/>
      <c r="I28" s="11"/>
      <c r="J28" s="11"/>
      <c r="K28" s="11"/>
      <c r="L28" s="11"/>
      <c r="M28" s="27"/>
    </row>
    <row r="29" spans="5:13" ht="15">
      <c r="E29" s="15" t="s">
        <v>270</v>
      </c>
      <c r="H29" s="11"/>
      <c r="I29" s="11"/>
      <c r="J29" s="11"/>
      <c r="K29" s="11"/>
      <c r="L29" s="11"/>
      <c r="M29" s="27"/>
    </row>
    <row r="30" spans="8:13" ht="12.75">
      <c r="H30" s="11"/>
      <c r="I30" s="11"/>
      <c r="J30" s="11"/>
      <c r="K30" s="11"/>
      <c r="L30" s="11"/>
      <c r="M30" s="27"/>
    </row>
    <row r="31" spans="8:13" ht="12.75">
      <c r="H31" s="11"/>
      <c r="I31" s="11"/>
      <c r="J31" s="11"/>
      <c r="K31" s="11"/>
      <c r="L31" s="11"/>
      <c r="M31" s="27"/>
    </row>
    <row r="32" spans="8:13" ht="12.75">
      <c r="H32" s="11"/>
      <c r="I32" s="11"/>
      <c r="J32" s="11"/>
      <c r="K32" s="11"/>
      <c r="L32" s="11"/>
      <c r="M32" s="27"/>
    </row>
    <row r="33" spans="8:13" ht="12.75">
      <c r="H33" s="11"/>
      <c r="I33" s="11"/>
      <c r="J33" s="11"/>
      <c r="K33" s="11"/>
      <c r="L33" s="11"/>
      <c r="M33" s="27"/>
    </row>
    <row r="34" spans="8:13" ht="12.75">
      <c r="H34" s="11"/>
      <c r="I34" s="11"/>
      <c r="J34" s="11"/>
      <c r="K34" s="11"/>
      <c r="L34" s="11"/>
      <c r="M34" s="27"/>
    </row>
    <row r="35" spans="8:12" ht="12.75">
      <c r="H35" s="11"/>
      <c r="I35" s="11"/>
      <c r="J35" s="11"/>
      <c r="K35" s="11"/>
      <c r="L35" s="11"/>
    </row>
    <row r="36" spans="8:12" ht="12.75">
      <c r="H36" s="11"/>
      <c r="I36" s="11"/>
      <c r="J36" s="11"/>
      <c r="K36" s="11"/>
      <c r="L36" s="11"/>
    </row>
    <row r="37" spans="8:12" ht="12.75">
      <c r="H37" s="11"/>
      <c r="I37" s="11"/>
      <c r="J37" s="11"/>
      <c r="K37" s="11"/>
      <c r="L37" s="11"/>
    </row>
    <row r="38" spans="8:12" ht="12.75">
      <c r="H38" s="11"/>
      <c r="I38" s="11"/>
      <c r="J38" s="11"/>
      <c r="K38" s="11"/>
      <c r="L38" s="11"/>
    </row>
    <row r="39" spans="8:12" ht="12.75">
      <c r="H39" s="11"/>
      <c r="I39" s="11"/>
      <c r="J39" s="11"/>
      <c r="K39" s="11"/>
      <c r="L39" s="11"/>
    </row>
    <row r="40" spans="8:12" ht="12.75">
      <c r="H40" s="11"/>
      <c r="I40" s="11"/>
      <c r="J40" s="11"/>
      <c r="K40" s="11"/>
      <c r="L40" s="11"/>
    </row>
    <row r="41" spans="8:12" ht="12.75">
      <c r="H41" s="11"/>
      <c r="I41" s="11"/>
      <c r="J41" s="11"/>
      <c r="K41" s="11"/>
      <c r="L41" s="11"/>
    </row>
    <row r="42" spans="8:12" ht="12.75">
      <c r="H42" s="11"/>
      <c r="I42" s="11"/>
      <c r="J42" s="11"/>
      <c r="K42" s="11"/>
      <c r="L42" s="11"/>
    </row>
    <row r="43" spans="8:12" ht="12.75">
      <c r="H43" s="11"/>
      <c r="I43" s="11"/>
      <c r="J43" s="11"/>
      <c r="K43" s="11"/>
      <c r="L43" s="11"/>
    </row>
    <row r="44" spans="8:12" ht="12.75">
      <c r="H44" s="11"/>
      <c r="I44" s="11"/>
      <c r="J44" s="11"/>
      <c r="K44" s="11"/>
      <c r="L44" s="11"/>
    </row>
    <row r="45" spans="8:12" ht="12.75">
      <c r="H45" s="11"/>
      <c r="I45" s="11"/>
      <c r="J45" s="11"/>
      <c r="K45" s="11"/>
      <c r="L45" s="11"/>
    </row>
    <row r="46" spans="8:12" ht="12.75">
      <c r="H46" s="11"/>
      <c r="I46" s="11"/>
      <c r="J46" s="11"/>
      <c r="K46" s="11"/>
      <c r="L46" s="11"/>
    </row>
    <row r="47" spans="8:12" ht="12.75">
      <c r="H47" s="11"/>
      <c r="I47" s="11"/>
      <c r="J47" s="11"/>
      <c r="K47" s="11"/>
      <c r="L47" s="11"/>
    </row>
    <row r="48" spans="8:12" ht="12.75">
      <c r="H48" s="11"/>
      <c r="I48" s="11"/>
      <c r="J48" s="11"/>
      <c r="K48" s="11"/>
      <c r="L48" s="11"/>
    </row>
    <row r="49" spans="8:12" ht="12.75">
      <c r="H49" s="11"/>
      <c r="I49" s="11"/>
      <c r="J49" s="11"/>
      <c r="K49" s="11"/>
      <c r="L49" s="11"/>
    </row>
    <row r="50" spans="8:12" ht="12.75">
      <c r="H50" s="11"/>
      <c r="I50" s="11"/>
      <c r="J50" s="11"/>
      <c r="K50" s="11"/>
      <c r="L50" s="11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46">
      <selection activeCell="C60" sqref="C60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3" customWidth="1"/>
    <col min="6" max="6" width="13.57421875" style="0" bestFit="1" customWidth="1"/>
    <col min="7" max="7" width="11.7109375" style="0" bestFit="1" customWidth="1"/>
    <col min="8" max="8" width="18.00390625" style="0" bestFit="1" customWidth="1"/>
    <col min="9" max="9" width="15.140625" style="0" bestFit="1" customWidth="1"/>
    <col min="10" max="10" width="15.28125" style="0" bestFit="1" customWidth="1"/>
    <col min="11" max="11" width="15.140625" style="0" bestFit="1" customWidth="1"/>
    <col min="12" max="12" width="16.7109375" style="0" bestFit="1" customWidth="1"/>
  </cols>
  <sheetData>
    <row r="1" ht="15">
      <c r="A1" s="1" t="s">
        <v>0</v>
      </c>
    </row>
    <row r="2" spans="1:5" ht="15">
      <c r="A2" s="1" t="s">
        <v>1</v>
      </c>
      <c r="B2" s="2"/>
      <c r="C2" s="2"/>
      <c r="D2" s="24"/>
      <c r="E2" s="24"/>
    </row>
    <row r="3" ht="15">
      <c r="B3" s="1" t="s">
        <v>455</v>
      </c>
    </row>
    <row r="4" ht="15">
      <c r="E4" s="73" t="s">
        <v>3</v>
      </c>
    </row>
    <row r="5" spans="2:5" ht="30">
      <c r="B5" s="4" t="s">
        <v>4</v>
      </c>
      <c r="C5" s="4" t="s">
        <v>5</v>
      </c>
      <c r="D5" s="4" t="s">
        <v>6</v>
      </c>
      <c r="E5" s="4" t="s">
        <v>7</v>
      </c>
    </row>
    <row r="6" spans="2:5" ht="30">
      <c r="B6" s="33" t="s">
        <v>11</v>
      </c>
      <c r="C6" s="7" t="s">
        <v>456</v>
      </c>
      <c r="D6" s="8">
        <f>D7-D26</f>
        <v>-2047777.744050026</v>
      </c>
      <c r="E6" s="8">
        <f>E7-E26</f>
        <v>-9916357.99999994</v>
      </c>
    </row>
    <row r="7" spans="2:5" ht="30">
      <c r="B7" s="33" t="s">
        <v>457</v>
      </c>
      <c r="C7" s="7" t="s">
        <v>458</v>
      </c>
      <c r="D7" s="8">
        <f>SUM(D8:D25)</f>
        <v>193203508.63007498</v>
      </c>
      <c r="E7" s="8">
        <f>SUM(E8:E25)</f>
        <v>339814417.484272</v>
      </c>
    </row>
    <row r="8" spans="2:5" ht="15">
      <c r="B8" s="34" t="s">
        <v>459</v>
      </c>
      <c r="C8" s="6" t="s">
        <v>460</v>
      </c>
      <c r="D8" s="8">
        <v>40361587</v>
      </c>
      <c r="E8" s="8">
        <f>(ОДТ!E7+ОДТ!E8)*80%</f>
        <v>28615627.200000003</v>
      </c>
    </row>
    <row r="9" spans="2:5" ht="15">
      <c r="B9" s="34" t="s">
        <v>461</v>
      </c>
      <c r="C9" s="6" t="s">
        <v>275</v>
      </c>
      <c r="D9" s="8">
        <v>0</v>
      </c>
      <c r="E9" s="8">
        <v>0</v>
      </c>
    </row>
    <row r="10" spans="2:5" ht="30">
      <c r="B10" s="34" t="s">
        <v>462</v>
      </c>
      <c r="C10" s="6" t="s">
        <v>463</v>
      </c>
      <c r="D10" s="8">
        <v>0</v>
      </c>
      <c r="E10" s="8">
        <v>0</v>
      </c>
    </row>
    <row r="11" spans="2:5" ht="15">
      <c r="B11" s="34" t="s">
        <v>464</v>
      </c>
      <c r="C11" s="6" t="s">
        <v>285</v>
      </c>
      <c r="D11" s="8">
        <v>760484</v>
      </c>
      <c r="E11" s="8">
        <f>+ОДТ!E14</f>
        <v>0</v>
      </c>
    </row>
    <row r="12" spans="2:5" ht="30">
      <c r="B12" s="34" t="s">
        <v>465</v>
      </c>
      <c r="C12" s="6" t="s">
        <v>287</v>
      </c>
      <c r="D12" s="8">
        <v>0</v>
      </c>
      <c r="E12" s="8">
        <f>ОДТ!E15</f>
        <v>109188</v>
      </c>
    </row>
    <row r="13" spans="2:5" ht="15">
      <c r="B13" s="34" t="s">
        <v>466</v>
      </c>
      <c r="C13" s="6" t="s">
        <v>312</v>
      </c>
      <c r="D13" s="8">
        <v>0</v>
      </c>
      <c r="E13" s="8">
        <v>0</v>
      </c>
    </row>
    <row r="14" spans="2:5" ht="30">
      <c r="B14" s="34" t="s">
        <v>467</v>
      </c>
      <c r="C14" s="6" t="s">
        <v>301</v>
      </c>
      <c r="D14" s="8">
        <v>0</v>
      </c>
      <c r="E14" s="8">
        <v>0</v>
      </c>
    </row>
    <row r="15" spans="2:5" ht="15">
      <c r="B15" s="34" t="s">
        <v>468</v>
      </c>
      <c r="C15" s="6" t="s">
        <v>303</v>
      </c>
      <c r="D15" s="8">
        <v>0</v>
      </c>
      <c r="E15" s="8">
        <v>0</v>
      </c>
    </row>
    <row r="16" spans="2:5" ht="15">
      <c r="B16" s="34" t="s">
        <v>469</v>
      </c>
      <c r="C16" s="6" t="s">
        <v>470</v>
      </c>
      <c r="D16" s="8">
        <v>-157173</v>
      </c>
      <c r="E16" s="8">
        <f>+ОДТ!E28-ОДТ!E43</f>
        <v>187082</v>
      </c>
    </row>
    <row r="17" spans="2:5" ht="15">
      <c r="B17" s="34" t="s">
        <v>471</v>
      </c>
      <c r="C17" s="6" t="s">
        <v>472</v>
      </c>
      <c r="D17" s="8">
        <v>0</v>
      </c>
      <c r="E17" s="8">
        <v>0</v>
      </c>
    </row>
    <row r="18" spans="2:6" ht="15">
      <c r="B18" s="34" t="s">
        <v>473</v>
      </c>
      <c r="C18" s="6" t="s">
        <v>314</v>
      </c>
      <c r="D18" s="8">
        <v>62315278.46401499</v>
      </c>
      <c r="E18" s="8">
        <v>45659416.20839625</v>
      </c>
      <c r="F18" s="68"/>
    </row>
    <row r="19" spans="2:6" ht="15">
      <c r="B19" s="34" t="s">
        <v>474</v>
      </c>
      <c r="C19" s="6" t="s">
        <v>316</v>
      </c>
      <c r="D19" s="8">
        <v>0</v>
      </c>
      <c r="E19" s="8">
        <v>0</v>
      </c>
      <c r="F19" s="68"/>
    </row>
    <row r="20" spans="2:6" ht="15">
      <c r="B20" s="34" t="s">
        <v>475</v>
      </c>
      <c r="C20" s="6" t="s">
        <v>318</v>
      </c>
      <c r="D20" s="8">
        <v>0</v>
      </c>
      <c r="E20" s="8">
        <v>0</v>
      </c>
      <c r="F20" s="68"/>
    </row>
    <row r="21" spans="2:6" ht="30">
      <c r="B21" s="34" t="s">
        <v>476</v>
      </c>
      <c r="C21" s="6" t="s">
        <v>320</v>
      </c>
      <c r="D21" s="8">
        <v>0</v>
      </c>
      <c r="E21" s="8">
        <v>0</v>
      </c>
      <c r="F21" s="68"/>
    </row>
    <row r="22" spans="2:5" ht="15">
      <c r="B22" s="34" t="s">
        <v>477</v>
      </c>
      <c r="C22" s="6" t="s">
        <v>312</v>
      </c>
      <c r="D22" s="8">
        <v>0</v>
      </c>
      <c r="E22" s="8">
        <v>0</v>
      </c>
    </row>
    <row r="23" spans="2:5" ht="30">
      <c r="B23" s="34" t="s">
        <v>478</v>
      </c>
      <c r="C23" s="6" t="s">
        <v>322</v>
      </c>
      <c r="D23" s="8">
        <v>8886652</v>
      </c>
      <c r="E23" s="8">
        <f>+ОДТ!E31</f>
        <v>7027036</v>
      </c>
    </row>
    <row r="24" spans="2:5" ht="15">
      <c r="B24" s="34" t="s">
        <v>479</v>
      </c>
      <c r="C24" s="6" t="s">
        <v>289</v>
      </c>
      <c r="D24" s="8">
        <v>0</v>
      </c>
      <c r="E24" s="8">
        <f>+ОДТ!E16</f>
        <v>-2298863</v>
      </c>
    </row>
    <row r="25" spans="2:5" ht="15">
      <c r="B25" s="34" t="s">
        <v>480</v>
      </c>
      <c r="C25" s="6" t="s">
        <v>481</v>
      </c>
      <c r="D25" s="8">
        <v>81036680.16606</v>
      </c>
      <c r="E25" s="79">
        <v>260514931.07587573</v>
      </c>
    </row>
    <row r="26" spans="2:6" ht="30">
      <c r="B26" s="33" t="s">
        <v>482</v>
      </c>
      <c r="C26" s="7" t="s">
        <v>483</v>
      </c>
      <c r="D26" s="8">
        <f>SUM(D27:D49)</f>
        <v>195251286.374125</v>
      </c>
      <c r="E26" s="8">
        <f>SUM(E27:E49)</f>
        <v>349730775.48427194</v>
      </c>
      <c r="F26" s="11"/>
    </row>
    <row r="27" spans="2:5" ht="30">
      <c r="B27" s="34" t="s">
        <v>484</v>
      </c>
      <c r="C27" s="6" t="s">
        <v>485</v>
      </c>
      <c r="D27" s="8">
        <v>3251506</v>
      </c>
      <c r="E27" s="8">
        <f>+ОДТ!E18+ОДТ!E19</f>
        <v>3619423</v>
      </c>
    </row>
    <row r="28" spans="2:5" ht="30">
      <c r="B28" s="34" t="s">
        <v>486</v>
      </c>
      <c r="C28" s="6" t="s">
        <v>293</v>
      </c>
      <c r="D28" s="8">
        <v>0</v>
      </c>
      <c r="E28" s="8">
        <v>0</v>
      </c>
    </row>
    <row r="29" spans="2:5" ht="15">
      <c r="B29" s="34" t="s">
        <v>487</v>
      </c>
      <c r="C29" s="6" t="s">
        <v>488</v>
      </c>
      <c r="D29" s="8">
        <v>2085402</v>
      </c>
      <c r="E29" s="8">
        <f>+ОДТ!E21</f>
        <v>2358845</v>
      </c>
    </row>
    <row r="30" spans="2:5" ht="15">
      <c r="B30" s="34" t="s">
        <v>489</v>
      </c>
      <c r="C30" s="6" t="s">
        <v>295</v>
      </c>
      <c r="D30" s="8">
        <v>0</v>
      </c>
      <c r="E30" s="8">
        <v>0</v>
      </c>
    </row>
    <row r="31" spans="2:5" ht="15">
      <c r="B31" s="34" t="s">
        <v>490</v>
      </c>
      <c r="C31" s="6" t="s">
        <v>491</v>
      </c>
      <c r="D31" s="8">
        <v>4215281</v>
      </c>
      <c r="E31" s="8">
        <f>+ОДТ!E46</f>
        <v>3094229</v>
      </c>
    </row>
    <row r="32" spans="2:5" ht="30">
      <c r="B32" s="34" t="s">
        <v>492</v>
      </c>
      <c r="C32" s="6" t="s">
        <v>493</v>
      </c>
      <c r="D32" s="8">
        <v>584046</v>
      </c>
      <c r="E32" s="8">
        <f>+ОДТ!E47</f>
        <v>600206</v>
      </c>
    </row>
    <row r="33" spans="2:5" ht="30">
      <c r="B33" s="34" t="s">
        <v>494</v>
      </c>
      <c r="C33" s="6" t="s">
        <v>349</v>
      </c>
      <c r="D33" s="8">
        <v>505993</v>
      </c>
      <c r="E33" s="8">
        <f>+ОДТ!E51</f>
        <v>399791</v>
      </c>
    </row>
    <row r="34" spans="2:5" ht="30">
      <c r="B34" s="34" t="s">
        <v>495</v>
      </c>
      <c r="C34" s="6" t="s">
        <v>496</v>
      </c>
      <c r="D34" s="8">
        <v>58823</v>
      </c>
      <c r="E34" s="8">
        <f>ОДТ!E52</f>
        <v>120904</v>
      </c>
    </row>
    <row r="35" spans="2:5" ht="15">
      <c r="B35" s="34" t="s">
        <v>497</v>
      </c>
      <c r="C35" s="6" t="s">
        <v>498</v>
      </c>
      <c r="D35" s="8">
        <v>118271</v>
      </c>
      <c r="E35" s="8">
        <f>+ОДТ!E64</f>
        <v>58739</v>
      </c>
    </row>
    <row r="36" spans="2:5" ht="30">
      <c r="B36" s="34" t="s">
        <v>499</v>
      </c>
      <c r="C36" s="6" t="s">
        <v>500</v>
      </c>
      <c r="D36" s="8">
        <v>355371</v>
      </c>
      <c r="E36" s="8">
        <f>+ОДТ!E67+ОДТ!E68+ОДТ!E69</f>
        <v>268078</v>
      </c>
    </row>
    <row r="37" spans="2:5" ht="30">
      <c r="B37" s="34" t="s">
        <v>501</v>
      </c>
      <c r="C37" s="6" t="s">
        <v>502</v>
      </c>
      <c r="D37" s="8">
        <v>189002</v>
      </c>
      <c r="E37" s="8">
        <f>+ОДТ!E76+ОДТ!E77</f>
        <v>112506</v>
      </c>
    </row>
    <row r="38" spans="2:5" ht="15">
      <c r="B38" s="34" t="s">
        <v>503</v>
      </c>
      <c r="C38" s="6" t="s">
        <v>504</v>
      </c>
      <c r="D38" s="8">
        <v>4744354</v>
      </c>
      <c r="E38" s="8">
        <f>+ОДТ!E62+ОДТ!E108</f>
        <v>3275758</v>
      </c>
    </row>
    <row r="39" spans="2:5" ht="15">
      <c r="B39" s="34" t="s">
        <v>505</v>
      </c>
      <c r="C39" s="6" t="s">
        <v>506</v>
      </c>
      <c r="D39" s="8">
        <v>1271747</v>
      </c>
      <c r="E39" s="8">
        <f>+ОДТ!E75</f>
        <v>865817</v>
      </c>
    </row>
    <row r="40" spans="2:5" ht="60">
      <c r="B40" s="34" t="s">
        <v>507</v>
      </c>
      <c r="C40" s="6" t="s">
        <v>508</v>
      </c>
      <c r="D40" s="8">
        <v>0</v>
      </c>
      <c r="E40" s="8">
        <v>0</v>
      </c>
    </row>
    <row r="41" spans="2:5" ht="45">
      <c r="B41" s="34" t="s">
        <v>509</v>
      </c>
      <c r="C41" s="6" t="s">
        <v>510</v>
      </c>
      <c r="D41" s="8">
        <v>0</v>
      </c>
      <c r="E41" s="8">
        <f>+ОДТ!E57</f>
        <v>16915</v>
      </c>
    </row>
    <row r="42" spans="2:5" ht="60">
      <c r="B42" s="34" t="s">
        <v>511</v>
      </c>
      <c r="C42" s="6" t="s">
        <v>512</v>
      </c>
      <c r="D42" s="8">
        <v>0</v>
      </c>
      <c r="E42" s="8">
        <v>0</v>
      </c>
    </row>
    <row r="43" spans="2:5" ht="30">
      <c r="B43" s="34" t="s">
        <v>513</v>
      </c>
      <c r="C43" s="6" t="s">
        <v>514</v>
      </c>
      <c r="D43" s="8">
        <v>20949042</v>
      </c>
      <c r="E43" s="8">
        <v>40623064.23152358</v>
      </c>
    </row>
    <row r="44" spans="2:5" ht="45">
      <c r="B44" s="34" t="s">
        <v>515</v>
      </c>
      <c r="C44" s="6" t="s">
        <v>516</v>
      </c>
      <c r="D44" s="8">
        <v>0</v>
      </c>
      <c r="E44" s="8">
        <v>0</v>
      </c>
    </row>
    <row r="45" spans="2:5" ht="30">
      <c r="B45" s="34" t="s">
        <v>517</v>
      </c>
      <c r="C45" s="6" t="s">
        <v>518</v>
      </c>
      <c r="D45" s="8">
        <v>734397</v>
      </c>
      <c r="E45" s="8">
        <f>+ОДТ!E61</f>
        <v>554740</v>
      </c>
    </row>
    <row r="46" spans="2:5" ht="30">
      <c r="B46" s="34" t="s">
        <v>519</v>
      </c>
      <c r="C46" s="6" t="s">
        <v>520</v>
      </c>
      <c r="D46" s="8">
        <v>662693</v>
      </c>
      <c r="E46" s="8">
        <f>+ОДТ!E70</f>
        <v>8880</v>
      </c>
    </row>
    <row r="47" spans="2:5" ht="15">
      <c r="B47" s="34" t="s">
        <v>521</v>
      </c>
      <c r="C47" s="6" t="s">
        <v>522</v>
      </c>
      <c r="D47" s="8">
        <v>0</v>
      </c>
      <c r="E47" s="8">
        <v>0</v>
      </c>
    </row>
    <row r="48" spans="2:5" ht="30">
      <c r="B48" s="34" t="s">
        <v>523</v>
      </c>
      <c r="C48" s="6" t="s">
        <v>524</v>
      </c>
      <c r="D48" s="8">
        <v>5898778.9</v>
      </c>
      <c r="E48" s="8">
        <v>6971207.390438304</v>
      </c>
    </row>
    <row r="49" spans="2:5" ht="15">
      <c r="B49" s="34" t="s">
        <v>525</v>
      </c>
      <c r="C49" s="6" t="s">
        <v>526</v>
      </c>
      <c r="D49" s="8">
        <v>149626579.474125</v>
      </c>
      <c r="E49" s="8">
        <v>286781672.86231005</v>
      </c>
    </row>
    <row r="50" spans="2:5" ht="30">
      <c r="B50" s="33" t="s">
        <v>19</v>
      </c>
      <c r="C50" s="7" t="s">
        <v>527</v>
      </c>
      <c r="D50" s="8">
        <f>D51-D56</f>
        <v>97855.54405000014</v>
      </c>
      <c r="E50" s="8">
        <f>E51-E56</f>
        <v>126960</v>
      </c>
    </row>
    <row r="51" spans="2:5" ht="30">
      <c r="B51" s="33" t="s">
        <v>528</v>
      </c>
      <c r="C51" s="7" t="s">
        <v>529</v>
      </c>
      <c r="D51" s="8">
        <v>617846.9843300001</v>
      </c>
      <c r="E51" s="8">
        <f>SUM(E52:E55)</f>
        <v>461399</v>
      </c>
    </row>
    <row r="52" spans="2:5" ht="30">
      <c r="B52" s="34" t="s">
        <v>530</v>
      </c>
      <c r="C52" s="6" t="s">
        <v>531</v>
      </c>
      <c r="D52" s="8">
        <v>0</v>
      </c>
      <c r="E52" s="8">
        <v>0</v>
      </c>
    </row>
    <row r="53" spans="2:5" ht="15">
      <c r="B53" s="34" t="s">
        <v>532</v>
      </c>
      <c r="C53" s="6" t="s">
        <v>425</v>
      </c>
      <c r="D53" s="8">
        <v>0</v>
      </c>
      <c r="E53" s="8">
        <v>0</v>
      </c>
    </row>
    <row r="54" spans="2:5" ht="15">
      <c r="B54" s="34" t="s">
        <v>533</v>
      </c>
      <c r="C54" s="6" t="s">
        <v>426</v>
      </c>
      <c r="D54" s="8">
        <v>0</v>
      </c>
      <c r="E54" s="8">
        <v>0</v>
      </c>
    </row>
    <row r="55" spans="2:5" ht="15">
      <c r="B55" s="34" t="s">
        <v>534</v>
      </c>
      <c r="C55" s="6" t="s">
        <v>145</v>
      </c>
      <c r="D55" s="8">
        <v>0</v>
      </c>
      <c r="E55" s="8">
        <f>+ОДТ!E97</f>
        <v>461399</v>
      </c>
    </row>
    <row r="56" spans="2:17" ht="30">
      <c r="B56" s="33" t="s">
        <v>535</v>
      </c>
      <c r="C56" s="7" t="s">
        <v>536</v>
      </c>
      <c r="D56" s="8">
        <v>519991.44028</v>
      </c>
      <c r="E56" s="8">
        <f>+E57+E58+E59</f>
        <v>334439</v>
      </c>
      <c r="M56" s="68"/>
      <c r="N56" s="68"/>
      <c r="O56" s="68"/>
      <c r="P56" s="68"/>
      <c r="Q56" s="68"/>
    </row>
    <row r="57" spans="2:17" ht="30">
      <c r="B57" s="34" t="s">
        <v>537</v>
      </c>
      <c r="C57" s="6" t="s">
        <v>538</v>
      </c>
      <c r="D57" s="8">
        <v>379495</v>
      </c>
      <c r="E57" s="8">
        <f>+ОДТ!E102+ОДТ!E99</f>
        <v>225688</v>
      </c>
      <c r="M57" s="68"/>
      <c r="N57" s="68"/>
      <c r="O57" s="68"/>
      <c r="P57" s="68"/>
      <c r="Q57" s="68"/>
    </row>
    <row r="58" spans="2:5" ht="15">
      <c r="B58" s="34" t="s">
        <v>539</v>
      </c>
      <c r="C58" s="6" t="s">
        <v>430</v>
      </c>
      <c r="D58" s="8">
        <v>365.5</v>
      </c>
      <c r="E58" s="8">
        <f>ОДТ!E100</f>
        <v>70</v>
      </c>
    </row>
    <row r="59" spans="2:5" ht="15">
      <c r="B59" s="34" t="s">
        <v>540</v>
      </c>
      <c r="C59" s="6" t="s">
        <v>145</v>
      </c>
      <c r="D59" s="8">
        <v>140130.94028</v>
      </c>
      <c r="E59" s="8">
        <f>ОДТ!E103</f>
        <v>108681</v>
      </c>
    </row>
    <row r="60" spans="2:15" ht="15">
      <c r="B60" s="33" t="s">
        <v>31</v>
      </c>
      <c r="C60" s="7" t="s">
        <v>541</v>
      </c>
      <c r="D60" s="8">
        <f>+D6+D50</f>
        <v>-1949922.2000000258</v>
      </c>
      <c r="E60" s="8">
        <f>+E6+E50</f>
        <v>-9789397.99999994</v>
      </c>
      <c r="F60" s="11"/>
      <c r="G60" s="11"/>
      <c r="M60" s="68"/>
      <c r="N60" s="68"/>
      <c r="O60" s="68"/>
    </row>
    <row r="61" spans="2:8" ht="30">
      <c r="B61" s="33" t="s">
        <v>51</v>
      </c>
      <c r="C61" s="7" t="s">
        <v>542</v>
      </c>
      <c r="D61" s="8">
        <v>26588673.2</v>
      </c>
      <c r="E61" s="8">
        <v>24638751</v>
      </c>
      <c r="G61" s="77"/>
      <c r="H61" s="11"/>
    </row>
    <row r="62" spans="2:9" ht="30">
      <c r="B62" s="33" t="s">
        <v>65</v>
      </c>
      <c r="C62" s="7" t="s">
        <v>543</v>
      </c>
      <c r="D62" s="8">
        <v>24638750.99999998</v>
      </c>
      <c r="E62" s="8">
        <f>+E60+E61</f>
        <v>14849353.00000006</v>
      </c>
      <c r="F62" s="68"/>
      <c r="G62" s="11"/>
      <c r="H62" s="78"/>
      <c r="I62" s="80"/>
    </row>
    <row r="63" spans="2:8" ht="15">
      <c r="B63" s="29"/>
      <c r="C63" s="30"/>
      <c r="D63" s="28"/>
      <c r="E63" s="28"/>
      <c r="H63" s="78"/>
    </row>
    <row r="64" spans="2:5" s="10" customFormat="1" ht="12.75">
      <c r="B64" s="10" t="s">
        <v>8</v>
      </c>
      <c r="D64" s="13"/>
      <c r="E64" s="13"/>
    </row>
    <row r="65" ht="15">
      <c r="D65" s="15" t="s">
        <v>269</v>
      </c>
    </row>
    <row r="66" ht="15">
      <c r="D66" s="15" t="s">
        <v>270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Баярхүү Батсуурь [IC]</cp:lastModifiedBy>
  <cp:lastPrinted>2020-07-21T04:54:55Z</cp:lastPrinted>
  <dcterms:created xsi:type="dcterms:W3CDTF">2020-07-21T04:27:25Z</dcterms:created>
  <dcterms:modified xsi:type="dcterms:W3CDTF">2022-07-27T08:59:14Z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