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5" yWindow="65341" windowWidth="8295" windowHeight="7590" activeTab="0"/>
  </bookViews>
  <sheets>
    <sheet name="Sheet1" sheetId="1" r:id="rId1"/>
    <sheet name="Sheet2" sheetId="2" r:id="rId2"/>
  </sheets>
  <definedNames>
    <definedName name="_xlnm.Print_Area" localSheetId="0">'Sheet1'!$A$1:$O$83</definedName>
  </definedNames>
  <calcPr calcId="124519"/>
</workbook>
</file>

<file path=xl/sharedStrings.xml><?xml version="1.0" encoding="utf-8"?>
<sst xmlns="http://schemas.openxmlformats.org/spreadsheetml/2006/main" count="255" uniqueCount="153">
  <si>
    <t>№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</si>
  <si>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</si>
  <si>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</si>
  <si>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</si>
  <si>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</si>
  <si>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</si>
  <si>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</si>
  <si>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</si>
  <si>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</si>
  <si>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</si>
  <si>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</si>
  <si>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</si>
  <si>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</si>
  <si>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</si>
  <si>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</si>
  <si>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</si>
  <si>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Секьюритиз</t>
  </si>
  <si>
    <t>Гендекс</t>
  </si>
  <si>
    <t>Монет капитал</t>
  </si>
  <si>
    <t>Асе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</si>
  <si>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</si>
  <si>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</si>
  <si>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</si>
  <si>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</si>
  <si>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</si>
  <si>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</si>
  <si>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</si>
  <si>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Тэнгэр Капитал</t>
  </si>
  <si>
    <t>Эф Си Икс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</si>
  <si>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</si>
  <si>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</si>
  <si>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</si>
  <si>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</si>
  <si>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</si>
  <si>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>Финанс Линк Групп</t>
  </si>
  <si>
    <t>Гүүдсек</t>
  </si>
  <si>
    <t>Превалент</t>
  </si>
  <si>
    <t>Эм Даблью Ти Эс</t>
  </si>
  <si>
    <t>Ти Ди Би Капитал</t>
  </si>
  <si>
    <t>Эс Жи Капитал</t>
  </si>
  <si>
    <t>Юу Би Би Ди</t>
  </si>
  <si>
    <t>Новел Инвестмент</t>
  </si>
  <si>
    <t>Ай Трейд</t>
  </si>
  <si>
    <t>Капитал маркет корпораци</t>
  </si>
  <si>
    <t>Тавантолгой хишиг</t>
  </si>
  <si>
    <t>Догсон</t>
  </si>
  <si>
    <t>Стандарт Инвестмент</t>
  </si>
  <si>
    <t>Гранддевелопмент</t>
  </si>
  <si>
    <t>Блэкстоун Интернэйшнл</t>
  </si>
  <si>
    <t>АБЖЯ</t>
  </si>
  <si>
    <t>Гацуурт Трейд</t>
  </si>
  <si>
    <t>Би Би Эс Эс</t>
  </si>
  <si>
    <t>Бага Хээр</t>
  </si>
  <si>
    <t>Зэт Жи Би</t>
  </si>
  <si>
    <t>Грийт Секьюритис</t>
  </si>
  <si>
    <t>Зууны гарц Секьюритис</t>
  </si>
  <si>
    <t>Юнайтед Секьюритс</t>
  </si>
  <si>
    <t>Голомт Секюритиз</t>
  </si>
  <si>
    <t>Сикап</t>
  </si>
  <si>
    <t>Түшиг Траст</t>
  </si>
  <si>
    <t>Блюскай Секьюритиз</t>
  </si>
  <si>
    <t>Хүннү Эмпайр</t>
  </si>
  <si>
    <t>Говийн ноён нуруу</t>
  </si>
  <si>
    <t>●</t>
  </si>
  <si>
    <t xml:space="preserve">Нийт </t>
  </si>
  <si>
    <t>Евроазиа Капитал Холдинг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</si>
  <si>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</si>
  <si>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</si>
  <si>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</si>
  <si>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</si>
  <si>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</si>
  <si>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</si>
  <si>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</si>
  <si>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</si>
  <si>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</si>
  <si>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</si>
  <si>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</si>
  <si>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</si>
  <si>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</si>
  <si>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</si>
  <si>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</si>
  <si>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</si>
  <si>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</si>
  <si>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</si>
  <si>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</si>
  <si>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</si>
  <si>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</si>
  <si>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</si>
  <si>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</si>
  <si>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</si>
  <si>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</si>
  <si>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</si>
  <si>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</si>
  <si>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</si>
  <si>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</si>
  <si>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</si>
  <si>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</si>
  <si>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</si>
  <si>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</si>
  <si>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</si>
  <si>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</si>
  <si>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</si>
  <si>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</si>
  <si>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PREV</t>
  </si>
  <si>
    <t>MWTS</t>
  </si>
  <si>
    <t>TDB</t>
  </si>
  <si>
    <t>SGC</t>
  </si>
  <si>
    <t>UBBD</t>
  </si>
  <si>
    <t>NOVL</t>
  </si>
  <si>
    <t>ITR</t>
  </si>
  <si>
    <t>CAPM</t>
  </si>
  <si>
    <t>TTOL</t>
  </si>
  <si>
    <t>DGSN</t>
  </si>
  <si>
    <t>STIN</t>
  </si>
  <si>
    <t>GDEV</t>
  </si>
  <si>
    <t>BLAC</t>
  </si>
  <si>
    <t>ABJY</t>
  </si>
  <si>
    <t>GATR</t>
  </si>
  <si>
    <t>BBSS</t>
  </si>
  <si>
    <t>BKHE</t>
  </si>
  <si>
    <t>ZGB</t>
  </si>
  <si>
    <t>GSEC</t>
  </si>
  <si>
    <t>ZGSC</t>
  </si>
  <si>
    <t>USEC</t>
  </si>
  <si>
    <t>GLMT</t>
  </si>
  <si>
    <t>SECP</t>
  </si>
  <si>
    <t>TTR</t>
  </si>
  <si>
    <t>BSK</t>
  </si>
  <si>
    <t>HUN</t>
  </si>
  <si>
    <t>GNN</t>
  </si>
  <si>
    <t>Нийт арилжаа</t>
  </si>
  <si>
    <t>▪</t>
  </si>
  <si>
    <t>Дэү секьюритиз Монгол</t>
  </si>
  <si>
    <t>DWMGL</t>
  </si>
  <si>
    <t>Монгол Секьюритиес</t>
  </si>
  <si>
    <t>Symbol</t>
  </si>
  <si>
    <t>Company name</t>
  </si>
  <si>
    <t>License type</t>
  </si>
  <si>
    <t>Broker, dealer</t>
  </si>
  <si>
    <t>Underwriter</t>
  </si>
  <si>
    <t>Investment advisory</t>
  </si>
  <si>
    <t>General trading value</t>
  </si>
  <si>
    <t>Equity</t>
  </si>
  <si>
    <t>Bond</t>
  </si>
  <si>
    <t>Equity block trading</t>
  </si>
  <si>
    <t>Tender trading</t>
  </si>
  <si>
    <t>Total value /in MNT/</t>
  </si>
  <si>
    <t>Composition in total trading value  /in percent/</t>
  </si>
  <si>
    <t>RANKING OF THE MEMBERS OF MONGOLIAN STOCK EXCHANGE,</t>
  </si>
  <si>
    <t>based on the trading volume</t>
  </si>
  <si>
    <t xml:space="preserve">As of Oct 31, 2014 </t>
  </si>
  <si>
    <t>Trading value of 2014</t>
  </si>
  <si>
    <t>Tarding value of October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</si>
</sst>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8" applyNumberFormat="1" applyFont="1" applyAlignment="1">
      <alignment horizontal="center" vertical="center" wrapText="1"/>
    </xf>
    <xf numFmtId="43" fontId="9" fillId="3" borderId="1" xfId="18" applyFont="1" applyFill="1" applyBorder="1" applyAlignment="1">
      <alignment horizontal="center" vertical="center" wrapText="1"/>
    </xf>
    <xf numFmtId="43" fontId="10" fillId="3" borderId="1" xfId="18" applyFont="1" applyFill="1" applyBorder="1" applyAlignment="1">
      <alignment vertical="center" wrapText="1"/>
    </xf>
    <xf numFmtId="43" fontId="6" fillId="3" borderId="1" xfId="1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164" fontId="9" fillId="2" borderId="0" xfId="18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43" fontId="10" fillId="4" borderId="1" xfId="18" applyFont="1" applyFill="1" applyBorder="1" applyAlignment="1">
      <alignment vertical="center" wrapText="1"/>
    </xf>
    <xf numFmtId="43" fontId="6" fillId="4" borderId="1" xfId="18" applyFont="1" applyFill="1" applyBorder="1" applyAlignment="1">
      <alignment horizontal="center"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9" fontId="12" fillId="4" borderId="1" xfId="15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vertical="center" wrapText="1"/>
    </xf>
    <xf numFmtId="43" fontId="13" fillId="3" borderId="1" xfId="18" applyNumberFormat="1" applyFont="1" applyFill="1" applyBorder="1" applyAlignment="1">
      <alignment vertical="top"/>
    </xf>
    <xf numFmtId="43" fontId="6" fillId="3" borderId="1" xfId="18" applyNumberFormat="1" applyFont="1" applyFill="1" applyBorder="1" applyAlignment="1">
      <alignment horizontal="center" vertical="center" wrapText="1"/>
    </xf>
    <xf numFmtId="43" fontId="13" fillId="3" borderId="1" xfId="18" applyNumberFormat="1" applyFont="1" applyFill="1" applyBorder="1" applyAlignment="1">
      <alignment horizontal="center" vertical="center"/>
    </xf>
    <xf numFmtId="43" fontId="13" fillId="3" borderId="1" xfId="18" applyNumberFormat="1" applyFont="1" applyFill="1" applyBorder="1" applyAlignment="1">
      <alignment vertical="center"/>
    </xf>
    <xf numFmtId="43" fontId="10" fillId="4" borderId="0" xfId="18" applyFont="1" applyFill="1" applyBorder="1" applyAlignment="1">
      <alignment vertical="center" wrapText="1"/>
    </xf>
    <xf numFmtId="43" fontId="6" fillId="4" borderId="0" xfId="18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3" fontId="12" fillId="3" borderId="1" xfId="18" applyFont="1" applyFill="1" applyBorder="1" applyAlignment="1">
      <alignment vertical="center" wrapText="1"/>
    </xf>
    <xf numFmtId="165" fontId="6" fillId="4" borderId="1" xfId="15" applyNumberFormat="1" applyFont="1" applyFill="1" applyBorder="1" applyAlignment="1">
      <alignment horizontal="center" vertical="center" wrapText="1"/>
    </xf>
    <xf numFmtId="43" fontId="13" fillId="3" borderId="0" xfId="18" applyNumberFormat="1" applyFont="1" applyFill="1" applyAlignment="1">
      <alignment vertical="top"/>
    </xf>
    <xf numFmtId="43" fontId="2" fillId="3" borderId="1" xfId="18" applyFont="1" applyFill="1" applyBorder="1" applyAlignment="1">
      <alignment horizontal="center" vertical="center" wrapText="1"/>
    </xf>
    <xf numFmtId="43" fontId="6" fillId="3" borderId="0" xfId="18" applyNumberFormat="1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3" fontId="10" fillId="3" borderId="1" xfId="18" applyNumberFormat="1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43" fontId="6" fillId="4" borderId="3" xfId="18" applyFont="1" applyFill="1" applyBorder="1" applyAlignment="1">
      <alignment horizontal="center" vertical="center" wrapText="1"/>
    </xf>
    <xf numFmtId="43" fontId="10" fillId="4" borderId="3" xfId="18" applyFont="1" applyFill="1" applyBorder="1" applyAlignment="1">
      <alignment vertical="center" wrapText="1"/>
    </xf>
    <xf numFmtId="43" fontId="12" fillId="4" borderId="3" xfId="0" applyNumberFormat="1" applyFont="1" applyFill="1" applyBorder="1" applyAlignment="1">
      <alignment vertical="center" wrapText="1"/>
    </xf>
    <xf numFmtId="43" fontId="12" fillId="4" borderId="1" xfId="18" applyFont="1" applyFill="1" applyBorder="1" applyAlignment="1">
      <alignment vertical="center" wrapText="1"/>
    </xf>
    <xf numFmtId="9" fontId="6" fillId="4" borderId="1" xfId="15" applyFont="1" applyFill="1" applyBorder="1" applyAlignment="1">
      <alignment horizontal="center" vertical="center" wrapText="1"/>
    </xf>
    <xf numFmtId="9" fontId="2" fillId="4" borderId="1" xfId="15" applyFont="1" applyFill="1" applyBorder="1" applyAlignment="1">
      <alignment horizontal="center" vertical="center" wrapText="1"/>
    </xf>
    <xf numFmtId="9" fontId="10" fillId="4" borderId="1" xfId="15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3" fontId="9" fillId="0" borderId="0" xfId="18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38100</xdr:colOff>
      <xdr:row>6</xdr:row>
      <xdr:rowOff>190500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3592175" cy="12954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</a:ln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84"/>
  <sheetViews>
    <sheetView tabSelected="1" view="pageBreakPreview" zoomScale="80" zoomScaleSheetLayoutView="80" workbookViewId="0" topLeftCell="A1">
      <selection activeCell="I88" sqref="I88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7.28125" style="1" customWidth="1"/>
    <col min="9" max="9" width="18.57421875" style="1" bestFit="1" customWidth="1"/>
    <col min="10" max="10" width="16.28125" style="1" customWidth="1"/>
    <col min="11" max="11" width="19.8515625" style="1" bestFit="1" customWidth="1"/>
    <col min="12" max="12" width="21.00390625" style="1" bestFit="1" customWidth="1"/>
    <col min="13" max="13" width="21.140625" style="1" hidden="1" customWidth="1"/>
    <col min="14" max="14" width="17.8515625" style="1" hidden="1" customWidth="1"/>
    <col min="15" max="15" width="16.140625" style="1" customWidth="1"/>
    <col min="16" max="16" width="0.5625" style="1" customWidth="1"/>
    <col min="17" max="16384" width="9.140625" style="1" customWidth="1"/>
  </cols>
  <sheetData>
    <row r="6" spans="1:14" ht="13.9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</row>
    <row r="7" spans="1:14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  <c r="K7" s="8"/>
      <c r="L7" s="8"/>
      <c r="M7" s="5"/>
      <c r="N7" s="5"/>
    </row>
    <row r="8" spans="1:14" ht="15.75">
      <c r="A8" s="5"/>
      <c r="B8" s="5"/>
      <c r="C8" s="5"/>
      <c r="D8" s="5"/>
      <c r="E8" s="5"/>
      <c r="F8" s="5"/>
      <c r="G8" s="6"/>
      <c r="H8" s="7"/>
      <c r="I8" s="7"/>
      <c r="J8" s="15"/>
      <c r="K8" s="15"/>
      <c r="L8" s="15"/>
      <c r="M8" s="7"/>
      <c r="N8" s="5"/>
    </row>
    <row r="9" spans="1:14" ht="15" customHeight="1">
      <c r="A9" s="52" t="s">
        <v>148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"/>
    </row>
    <row r="10" spans="1:14" ht="15.75">
      <c r="A10" s="5"/>
      <c r="B10" s="5"/>
      <c r="C10" s="5"/>
      <c r="D10" s="5"/>
      <c r="E10" s="5"/>
      <c r="F10" s="5"/>
      <c r="G10" s="76" t="s">
        <v>149</v>
      </c>
      <c r="H10" s="76"/>
      <c r="I10" s="5"/>
      <c r="J10" s="5"/>
      <c r="K10" s="5"/>
      <c r="L10" s="5"/>
      <c r="M10" s="5"/>
      <c r="N10" s="5"/>
    </row>
    <row r="11" spans="1:15" ht="15" customHeight="1">
      <c r="A11" s="5"/>
      <c r="B11" s="5"/>
      <c r="C11" s="5"/>
      <c r="D11" s="5"/>
      <c r="E11" s="5"/>
      <c r="F11" s="5"/>
      <c r="G11" s="6"/>
      <c r="H11" s="5"/>
      <c r="I11" s="5"/>
      <c r="J11" s="5"/>
      <c r="K11" s="68" t="s">
        <v>150</v>
      </c>
      <c r="L11" s="68"/>
      <c r="M11" s="68"/>
      <c r="N11" s="68"/>
      <c r="O11" s="68"/>
    </row>
    <row r="12" spans="1:15" ht="14.45" customHeight="1">
      <c r="A12" s="53" t="s">
        <v>0</v>
      </c>
      <c r="B12" s="53" t="s">
        <v>135</v>
      </c>
      <c r="C12" s="53" t="s">
        <v>136</v>
      </c>
      <c r="D12" s="53" t="s">
        <v>137</v>
      </c>
      <c r="E12" s="53"/>
      <c r="F12" s="53"/>
      <c r="G12" s="64" t="s">
        <v>152</v>
      </c>
      <c r="H12" s="65"/>
      <c r="I12" s="65"/>
      <c r="J12" s="65"/>
      <c r="K12" s="65"/>
      <c r="L12" s="56" t="s">
        <v>151</v>
      </c>
      <c r="M12" s="56"/>
      <c r="N12" s="56"/>
      <c r="O12" s="57"/>
    </row>
    <row r="13" spans="1:15" s="3" customFormat="1" ht="15.75" customHeight="1">
      <c r="A13" s="53"/>
      <c r="B13" s="53"/>
      <c r="C13" s="53"/>
      <c r="D13" s="53"/>
      <c r="E13" s="53"/>
      <c r="F13" s="53"/>
      <c r="G13" s="66"/>
      <c r="H13" s="67"/>
      <c r="I13" s="67"/>
      <c r="J13" s="67"/>
      <c r="K13" s="67"/>
      <c r="L13" s="58"/>
      <c r="M13" s="58"/>
      <c r="N13" s="58"/>
      <c r="O13" s="59"/>
    </row>
    <row r="14" spans="1:15" s="3" customFormat="1" ht="33.75" customHeight="1">
      <c r="A14" s="53"/>
      <c r="B14" s="53"/>
      <c r="C14" s="53"/>
      <c r="D14" s="53"/>
      <c r="E14" s="53"/>
      <c r="F14" s="53"/>
      <c r="G14" s="75" t="s">
        <v>141</v>
      </c>
      <c r="H14" s="75"/>
      <c r="I14" s="75" t="s">
        <v>144</v>
      </c>
      <c r="J14" s="54" t="s">
        <v>145</v>
      </c>
      <c r="K14" s="54" t="s">
        <v>146</v>
      </c>
      <c r="L14" s="60" t="s">
        <v>146</v>
      </c>
      <c r="M14" s="70" t="s">
        <v>130</v>
      </c>
      <c r="N14" s="22"/>
      <c r="O14" s="62" t="s">
        <v>147</v>
      </c>
    </row>
    <row r="15" spans="1:15" s="3" customFormat="1" ht="55.9" customHeight="1">
      <c r="A15" s="53"/>
      <c r="B15" s="53"/>
      <c r="C15" s="53"/>
      <c r="D15" s="41" t="s">
        <v>138</v>
      </c>
      <c r="E15" s="41" t="s">
        <v>139</v>
      </c>
      <c r="F15" s="41" t="s">
        <v>140</v>
      </c>
      <c r="G15" s="9" t="s">
        <v>142</v>
      </c>
      <c r="H15" s="40" t="s">
        <v>143</v>
      </c>
      <c r="I15" s="75"/>
      <c r="J15" s="55"/>
      <c r="K15" s="55"/>
      <c r="L15" s="61"/>
      <c r="M15" s="61"/>
      <c r="N15" s="22"/>
      <c r="O15" s="63"/>
    </row>
    <row r="16" spans="1:15" ht="15.75">
      <c r="A16" s="14">
        <v>1</v>
      </c>
      <c r="B16" s="17" t="s">
        <v>116</v>
      </c>
      <c r="C16" s="12" t="s">
        <v>49</v>
      </c>
      <c r="D16" s="13" t="s">
        <v>63</v>
      </c>
      <c r="E16" s="14"/>
      <c r="F16" s="14"/>
      <c r="G16" s="28">
        <v>0</v>
      </c>
      <c r="H16" s="11">
        <v>0</v>
      </c>
      <c r="I16" s="11">
        <v>0</v>
      </c>
      <c r="J16" s="11">
        <v>0</v>
      </c>
      <c r="K16" s="10">
        <f aca="true" t="shared" si="0" ref="K16:K47">G16+I16</f>
        <v>0</v>
      </c>
      <c r="L16" s="23">
        <f aca="true" t="shared" si="1" ref="L16:L47">K16+M16</f>
        <v>0</v>
      </c>
      <c r="M16" s="10">
        <v>0</v>
      </c>
      <c r="N16" s="43">
        <v>126948537.18999998</v>
      </c>
      <c r="O16" s="25"/>
    </row>
    <row r="17" spans="1:15" ht="15.75">
      <c r="A17" s="14">
        <v>2</v>
      </c>
      <c r="B17" s="17" t="s">
        <v>85</v>
      </c>
      <c r="C17" s="12" t="s">
        <v>19</v>
      </c>
      <c r="D17" s="13" t="s">
        <v>63</v>
      </c>
      <c r="E17" s="13" t="s">
        <v>63</v>
      </c>
      <c r="F17" s="13" t="s">
        <v>63</v>
      </c>
      <c r="G17" s="11">
        <v>1441824</v>
      </c>
      <c r="H17" s="11">
        <v>0</v>
      </c>
      <c r="I17" s="11">
        <v>0</v>
      </c>
      <c r="J17" s="11">
        <v>0</v>
      </c>
      <c r="K17" s="10">
        <f t="shared" si="0"/>
        <v>1441824</v>
      </c>
      <c r="L17" s="23">
        <f t="shared" si="1"/>
        <v>33131989</v>
      </c>
      <c r="M17" s="10">
        <v>31690165</v>
      </c>
      <c r="N17" s="22">
        <v>51252336</v>
      </c>
      <c r="O17" s="25">
        <f>L17/L81</f>
        <v>0.0009494591902072727</v>
      </c>
    </row>
    <row r="18" spans="1:15" ht="15.75">
      <c r="A18" s="14">
        <v>3</v>
      </c>
      <c r="B18" s="17" t="s">
        <v>72</v>
      </c>
      <c r="C18" s="51" t="s">
        <v>7</v>
      </c>
      <c r="D18" s="13" t="s">
        <v>63</v>
      </c>
      <c r="E18" s="13"/>
      <c r="F18" s="18"/>
      <c r="G18" s="38">
        <v>13622090</v>
      </c>
      <c r="H18" s="11">
        <v>0</v>
      </c>
      <c r="I18" s="11">
        <v>0</v>
      </c>
      <c r="J18" s="11"/>
      <c r="K18" s="10">
        <f t="shared" si="0"/>
        <v>13622090</v>
      </c>
      <c r="L18" s="23">
        <f t="shared" si="1"/>
        <v>62876613</v>
      </c>
      <c r="M18" s="10">
        <v>49254523</v>
      </c>
      <c r="N18" s="22">
        <v>103653048</v>
      </c>
      <c r="O18" s="25">
        <f>L18/L81</f>
        <v>0.0018018470929093958</v>
      </c>
    </row>
    <row r="19" spans="1:15" ht="19.15" customHeight="1">
      <c r="A19" s="14">
        <v>4</v>
      </c>
      <c r="B19" s="17" t="s">
        <v>78</v>
      </c>
      <c r="C19" s="12" t="s">
        <v>13</v>
      </c>
      <c r="D19" s="13" t="s">
        <v>63</v>
      </c>
      <c r="E19" s="13" t="s">
        <v>63</v>
      </c>
      <c r="F19" s="18"/>
      <c r="G19" s="29">
        <v>5208465</v>
      </c>
      <c r="H19" s="11">
        <v>0</v>
      </c>
      <c r="I19" s="11">
        <v>0</v>
      </c>
      <c r="J19" s="11">
        <v>0</v>
      </c>
      <c r="K19" s="10">
        <f t="shared" si="0"/>
        <v>5208465</v>
      </c>
      <c r="L19" s="23">
        <f t="shared" si="1"/>
        <v>161576715</v>
      </c>
      <c r="M19" s="10">
        <v>156368250</v>
      </c>
      <c r="N19" s="22">
        <v>0</v>
      </c>
      <c r="O19" s="25">
        <f>L19/L81</f>
        <v>0.004630283348827965</v>
      </c>
    </row>
    <row r="20" spans="1:15" ht="15.75">
      <c r="A20" s="14">
        <v>5</v>
      </c>
      <c r="B20" s="17" t="s">
        <v>96</v>
      </c>
      <c r="C20" s="12" t="s">
        <v>30</v>
      </c>
      <c r="D20" s="13" t="s">
        <v>63</v>
      </c>
      <c r="E20" s="13" t="s">
        <v>63</v>
      </c>
      <c r="F20" s="14"/>
      <c r="G20" s="38">
        <v>4939550</v>
      </c>
      <c r="H20" s="11">
        <v>0</v>
      </c>
      <c r="I20" s="11">
        <v>0</v>
      </c>
      <c r="J20" s="11">
        <v>0</v>
      </c>
      <c r="K20" s="10">
        <f t="shared" si="0"/>
        <v>4939550</v>
      </c>
      <c r="L20" s="23">
        <f t="shared" si="1"/>
        <v>420613521.73</v>
      </c>
      <c r="M20" s="10">
        <v>415673971.73</v>
      </c>
      <c r="N20" s="22">
        <v>177135288</v>
      </c>
      <c r="O20" s="25">
        <f>L20/L81</f>
        <v>0.012053468137152735</v>
      </c>
    </row>
    <row r="21" spans="1:15" ht="15.75">
      <c r="A21" s="14">
        <v>6</v>
      </c>
      <c r="B21" s="17" t="s">
        <v>80</v>
      </c>
      <c r="C21" s="12" t="s">
        <v>15</v>
      </c>
      <c r="D21" s="13" t="s">
        <v>63</v>
      </c>
      <c r="E21" s="18"/>
      <c r="F21" s="18"/>
      <c r="G21" s="28">
        <v>23322370</v>
      </c>
      <c r="H21" s="11">
        <v>0</v>
      </c>
      <c r="I21" s="11">
        <v>0</v>
      </c>
      <c r="J21" s="11">
        <v>0</v>
      </c>
      <c r="K21" s="10">
        <f t="shared" si="0"/>
        <v>23322370</v>
      </c>
      <c r="L21" s="23">
        <f t="shared" si="1"/>
        <v>284303245</v>
      </c>
      <c r="M21" s="10">
        <v>260980875</v>
      </c>
      <c r="N21" s="34">
        <v>753168562.4</v>
      </c>
      <c r="O21" s="25">
        <f>L21/L81</f>
        <v>0.008147241892752042</v>
      </c>
    </row>
    <row r="22" spans="1:15" ht="15.75">
      <c r="A22" s="14">
        <v>7</v>
      </c>
      <c r="B22" s="17" t="s">
        <v>86</v>
      </c>
      <c r="C22" s="12" t="s">
        <v>20</v>
      </c>
      <c r="D22" s="13" t="s">
        <v>63</v>
      </c>
      <c r="E22" s="14"/>
      <c r="F22" s="14"/>
      <c r="G22" s="28">
        <v>14916500</v>
      </c>
      <c r="H22" s="11">
        <v>0</v>
      </c>
      <c r="I22" s="11">
        <v>0</v>
      </c>
      <c r="J22" s="11"/>
      <c r="K22" s="10">
        <f t="shared" si="0"/>
        <v>14916500</v>
      </c>
      <c r="L22" s="23">
        <f t="shared" si="1"/>
        <v>157785618.35</v>
      </c>
      <c r="M22" s="10">
        <v>142869118.35</v>
      </c>
      <c r="N22" s="22">
        <v>498381198.08</v>
      </c>
      <c r="O22" s="25">
        <f>L22/L81</f>
        <v>0.004521642374834327</v>
      </c>
    </row>
    <row r="23" spans="1:15" ht="15.75">
      <c r="A23" s="14">
        <v>8</v>
      </c>
      <c r="B23" s="17" t="s">
        <v>118</v>
      </c>
      <c r="C23" s="12" t="s">
        <v>51</v>
      </c>
      <c r="D23" s="13" t="s">
        <v>63</v>
      </c>
      <c r="E23" s="14"/>
      <c r="F23" s="14"/>
      <c r="G23" s="42">
        <v>0</v>
      </c>
      <c r="H23" s="11">
        <v>0</v>
      </c>
      <c r="I23" s="11">
        <v>0</v>
      </c>
      <c r="J23" s="11">
        <v>0</v>
      </c>
      <c r="K23" s="10">
        <f t="shared" si="0"/>
        <v>0</v>
      </c>
      <c r="L23" s="23">
        <f t="shared" si="1"/>
        <v>0</v>
      </c>
      <c r="M23" s="10">
        <v>0</v>
      </c>
      <c r="N23" s="43">
        <v>166788081.35</v>
      </c>
      <c r="O23" s="25">
        <v>0</v>
      </c>
    </row>
    <row r="24" spans="1:15" ht="15.75">
      <c r="A24" s="14">
        <v>9</v>
      </c>
      <c r="B24" s="17" t="s">
        <v>70</v>
      </c>
      <c r="C24" s="12" t="s">
        <v>5</v>
      </c>
      <c r="D24" s="13" t="s">
        <v>63</v>
      </c>
      <c r="E24" s="13" t="s">
        <v>63</v>
      </c>
      <c r="F24" s="13" t="s">
        <v>63</v>
      </c>
      <c r="G24" s="29">
        <v>442739420</v>
      </c>
      <c r="H24" s="11">
        <v>0</v>
      </c>
      <c r="I24" s="11"/>
      <c r="J24" s="11">
        <v>0</v>
      </c>
      <c r="K24" s="10">
        <f t="shared" si="0"/>
        <v>442739420</v>
      </c>
      <c r="L24" s="23">
        <f t="shared" si="1"/>
        <v>15361944137.78</v>
      </c>
      <c r="M24" s="10">
        <v>14919204717.78</v>
      </c>
      <c r="N24" s="22">
        <v>522834162.22</v>
      </c>
      <c r="O24" s="25">
        <f>L24/L81</f>
        <v>0.4402252771804904</v>
      </c>
    </row>
    <row r="25" spans="1:15" ht="15.75">
      <c r="A25" s="14">
        <v>10</v>
      </c>
      <c r="B25" s="17" t="s">
        <v>119</v>
      </c>
      <c r="C25" s="12" t="s">
        <v>52</v>
      </c>
      <c r="D25" s="13" t="s">
        <v>63</v>
      </c>
      <c r="E25" s="14"/>
      <c r="F25" s="14"/>
      <c r="G25" s="11">
        <v>0</v>
      </c>
      <c r="H25" s="11">
        <v>0</v>
      </c>
      <c r="I25" s="11">
        <v>0</v>
      </c>
      <c r="J25" s="11">
        <v>0</v>
      </c>
      <c r="K25" s="10">
        <f t="shared" si="0"/>
        <v>0</v>
      </c>
      <c r="L25" s="23">
        <f t="shared" si="1"/>
        <v>0</v>
      </c>
      <c r="M25" s="10">
        <v>0</v>
      </c>
      <c r="N25" s="43">
        <v>355635253</v>
      </c>
      <c r="O25" s="25">
        <v>0</v>
      </c>
    </row>
    <row r="26" spans="1:15" ht="16.9" customHeight="1">
      <c r="A26" s="14">
        <v>11</v>
      </c>
      <c r="B26" s="17" t="s">
        <v>115</v>
      </c>
      <c r="C26" s="12" t="s">
        <v>48</v>
      </c>
      <c r="D26" s="13" t="s">
        <v>63</v>
      </c>
      <c r="E26" s="14"/>
      <c r="F26" s="14"/>
      <c r="G26" s="11">
        <v>0</v>
      </c>
      <c r="H26" s="11">
        <v>0</v>
      </c>
      <c r="I26" s="11">
        <v>0</v>
      </c>
      <c r="J26" s="11"/>
      <c r="K26" s="10">
        <f t="shared" si="0"/>
        <v>0</v>
      </c>
      <c r="L26" s="23">
        <f t="shared" si="1"/>
        <v>0</v>
      </c>
      <c r="M26" s="10">
        <v>0</v>
      </c>
      <c r="N26" s="43">
        <v>0</v>
      </c>
      <c r="O26" s="25">
        <v>0</v>
      </c>
    </row>
    <row r="27" spans="1:15" ht="14.45" customHeight="1">
      <c r="A27" s="14">
        <v>12</v>
      </c>
      <c r="B27" s="17" t="s">
        <v>90</v>
      </c>
      <c r="C27" s="12" t="s">
        <v>24</v>
      </c>
      <c r="D27" s="13" t="s">
        <v>63</v>
      </c>
      <c r="E27" s="13" t="s">
        <v>63</v>
      </c>
      <c r="F27" s="14"/>
      <c r="G27" s="38">
        <v>1175000</v>
      </c>
      <c r="H27" s="11">
        <v>0</v>
      </c>
      <c r="I27" s="11"/>
      <c r="J27" s="11">
        <v>0</v>
      </c>
      <c r="K27" s="10">
        <f t="shared" si="0"/>
        <v>1175000</v>
      </c>
      <c r="L27" s="23">
        <f t="shared" si="1"/>
        <v>16135278</v>
      </c>
      <c r="M27" s="10">
        <v>14960278</v>
      </c>
      <c r="N27" s="22">
        <v>198125147.99</v>
      </c>
      <c r="O27" s="25">
        <f>L27/L81</f>
        <v>0.0004623866072045727</v>
      </c>
    </row>
    <row r="28" spans="1:15" ht="15.75">
      <c r="A28" s="14">
        <v>13</v>
      </c>
      <c r="B28" s="17" t="s">
        <v>127</v>
      </c>
      <c r="C28" s="12" t="s">
        <v>60</v>
      </c>
      <c r="D28" s="13" t="s">
        <v>63</v>
      </c>
      <c r="E28" s="14"/>
      <c r="F28" s="14"/>
      <c r="G28" s="28">
        <v>5639000</v>
      </c>
      <c r="H28" s="11">
        <v>0</v>
      </c>
      <c r="I28" s="11">
        <v>0</v>
      </c>
      <c r="J28" s="11">
        <v>0</v>
      </c>
      <c r="K28" s="10">
        <f t="shared" si="0"/>
        <v>5639000</v>
      </c>
      <c r="L28" s="23">
        <f t="shared" si="1"/>
        <v>40094243</v>
      </c>
      <c r="M28" s="10">
        <v>34455243</v>
      </c>
      <c r="N28" s="22">
        <v>457808532.90999997</v>
      </c>
      <c r="O28" s="25">
        <f>L28/L81</f>
        <v>0.0011489756166088794</v>
      </c>
    </row>
    <row r="29" spans="1:15" ht="15.75">
      <c r="A29" s="14">
        <v>14</v>
      </c>
      <c r="B29" s="17" t="s">
        <v>73</v>
      </c>
      <c r="C29" s="12" t="s">
        <v>8</v>
      </c>
      <c r="D29" s="13" t="s">
        <v>63</v>
      </c>
      <c r="E29" s="18"/>
      <c r="F29" s="18"/>
      <c r="G29" s="11">
        <v>819690</v>
      </c>
      <c r="H29" s="11">
        <v>0</v>
      </c>
      <c r="I29" s="11">
        <v>0</v>
      </c>
      <c r="J29" s="11">
        <v>0</v>
      </c>
      <c r="K29" s="10">
        <f t="shared" si="0"/>
        <v>819690</v>
      </c>
      <c r="L29" s="23">
        <f t="shared" si="1"/>
        <v>688099673</v>
      </c>
      <c r="M29" s="10">
        <v>687279983</v>
      </c>
      <c r="N29" s="34">
        <v>297054669</v>
      </c>
      <c r="O29" s="25">
        <f>L29/L81</f>
        <v>0.01971878471613851</v>
      </c>
    </row>
    <row r="30" spans="1:15" ht="15.75">
      <c r="A30" s="14">
        <v>15</v>
      </c>
      <c r="B30" s="17" t="s">
        <v>77</v>
      </c>
      <c r="C30" s="12" t="s">
        <v>12</v>
      </c>
      <c r="D30" s="13" t="s">
        <v>63</v>
      </c>
      <c r="E30" s="18"/>
      <c r="F30" s="18"/>
      <c r="G30" s="11">
        <v>632415</v>
      </c>
      <c r="H30" s="11">
        <v>0</v>
      </c>
      <c r="I30" s="11">
        <v>0</v>
      </c>
      <c r="J30" s="11">
        <v>0</v>
      </c>
      <c r="K30" s="10">
        <f t="shared" si="0"/>
        <v>632415</v>
      </c>
      <c r="L30" s="23">
        <f t="shared" si="1"/>
        <v>256400486.62</v>
      </c>
      <c r="M30" s="10">
        <v>255768071.62</v>
      </c>
      <c r="N30" s="22">
        <v>567231170.22</v>
      </c>
      <c r="O30" s="25">
        <f>L30/L81</f>
        <v>0.007347636098604762</v>
      </c>
    </row>
    <row r="31" spans="1:15" ht="20.45" customHeight="1">
      <c r="A31" s="14">
        <v>16</v>
      </c>
      <c r="B31" s="17" t="s">
        <v>110</v>
      </c>
      <c r="C31" s="12" t="s">
        <v>43</v>
      </c>
      <c r="D31" s="13" t="s">
        <v>63</v>
      </c>
      <c r="E31" s="13" t="s">
        <v>63</v>
      </c>
      <c r="F31" s="14"/>
      <c r="G31" s="11">
        <v>0</v>
      </c>
      <c r="H31" s="11">
        <v>0</v>
      </c>
      <c r="I31" s="11">
        <v>0</v>
      </c>
      <c r="J31" s="11">
        <v>0</v>
      </c>
      <c r="K31" s="10">
        <f t="shared" si="0"/>
        <v>0</v>
      </c>
      <c r="L31" s="23">
        <f t="shared" si="1"/>
        <v>16186430</v>
      </c>
      <c r="M31" s="10">
        <v>16186430</v>
      </c>
      <c r="N31" s="43">
        <v>51160374912.34</v>
      </c>
      <c r="O31" s="25">
        <f>L31/L81</f>
        <v>0.0004638524635555899</v>
      </c>
    </row>
    <row r="32" spans="1:15" ht="15.75">
      <c r="A32" s="14">
        <v>17</v>
      </c>
      <c r="B32" s="17" t="s">
        <v>91</v>
      </c>
      <c r="C32" s="12" t="s">
        <v>25</v>
      </c>
      <c r="D32" s="13" t="s">
        <v>63</v>
      </c>
      <c r="E32" s="14"/>
      <c r="F32" s="14"/>
      <c r="G32" s="29">
        <v>0</v>
      </c>
      <c r="H32" s="11">
        <v>0</v>
      </c>
      <c r="I32" s="11">
        <v>0</v>
      </c>
      <c r="J32" s="11">
        <v>0</v>
      </c>
      <c r="K32" s="10">
        <f t="shared" si="0"/>
        <v>0</v>
      </c>
      <c r="L32" s="23">
        <f t="shared" si="1"/>
        <v>3571060</v>
      </c>
      <c r="M32" s="10">
        <v>3571060</v>
      </c>
      <c r="N32" s="22">
        <v>150458158</v>
      </c>
      <c r="O32" s="25">
        <f>L32/L81</f>
        <v>0.00010233541173098854</v>
      </c>
    </row>
    <row r="33" spans="1:15" ht="21" customHeight="1">
      <c r="A33" s="14">
        <v>18</v>
      </c>
      <c r="B33" s="17" t="s">
        <v>81</v>
      </c>
      <c r="C33" s="12" t="s">
        <v>16</v>
      </c>
      <c r="D33" s="13" t="s">
        <v>63</v>
      </c>
      <c r="E33" s="18"/>
      <c r="F33" s="18"/>
      <c r="G33" s="11">
        <v>11753397</v>
      </c>
      <c r="H33" s="11">
        <v>0</v>
      </c>
      <c r="I33" s="11">
        <v>0</v>
      </c>
      <c r="J33" s="11">
        <v>0</v>
      </c>
      <c r="K33" s="10">
        <f t="shared" si="0"/>
        <v>11753397</v>
      </c>
      <c r="L33" s="23">
        <f t="shared" si="1"/>
        <v>1555465383.08</v>
      </c>
      <c r="M33" s="10">
        <v>1543711986.08</v>
      </c>
      <c r="N33" s="22">
        <v>617796663.6</v>
      </c>
      <c r="O33" s="25">
        <f>L33/L81</f>
        <v>0.0445747734316398</v>
      </c>
    </row>
    <row r="34" spans="1:15" ht="15.75">
      <c r="A34" s="14">
        <v>19</v>
      </c>
      <c r="B34" s="17" t="s">
        <v>112</v>
      </c>
      <c r="C34" s="12" t="s">
        <v>45</v>
      </c>
      <c r="D34" s="13" t="s">
        <v>63</v>
      </c>
      <c r="E34" s="14"/>
      <c r="F34" s="14"/>
      <c r="G34" s="31">
        <v>0</v>
      </c>
      <c r="H34" s="11">
        <v>0</v>
      </c>
      <c r="I34" s="11">
        <v>0</v>
      </c>
      <c r="J34" s="11">
        <v>0</v>
      </c>
      <c r="K34" s="10">
        <f t="shared" si="0"/>
        <v>0</v>
      </c>
      <c r="L34" s="23">
        <f t="shared" si="1"/>
        <v>0</v>
      </c>
      <c r="M34" s="10">
        <v>0</v>
      </c>
      <c r="N34" s="43">
        <v>16874990</v>
      </c>
      <c r="O34" s="25">
        <v>0</v>
      </c>
    </row>
    <row r="35" spans="1:15" ht="15.75">
      <c r="A35" s="14">
        <v>20</v>
      </c>
      <c r="B35" s="17" t="s">
        <v>74</v>
      </c>
      <c r="C35" s="12" t="s">
        <v>9</v>
      </c>
      <c r="D35" s="13" t="s">
        <v>63</v>
      </c>
      <c r="E35" s="18"/>
      <c r="F35" s="18"/>
      <c r="G35" s="28">
        <v>10384327</v>
      </c>
      <c r="H35" s="11">
        <v>0</v>
      </c>
      <c r="I35" s="11">
        <v>0</v>
      </c>
      <c r="J35" s="11">
        <v>809031</v>
      </c>
      <c r="K35" s="10">
        <f t="shared" si="0"/>
        <v>10384327</v>
      </c>
      <c r="L35" s="23">
        <f t="shared" si="1"/>
        <v>415826291.34</v>
      </c>
      <c r="M35" s="10">
        <v>405441964.34</v>
      </c>
      <c r="N35" s="22">
        <v>2800756961</v>
      </c>
      <c r="O35" s="25">
        <f>L35/L81</f>
        <v>0.011916281085405704</v>
      </c>
    </row>
    <row r="36" spans="1:15" ht="15" customHeight="1">
      <c r="A36" s="14">
        <v>21</v>
      </c>
      <c r="B36" s="17" t="s">
        <v>133</v>
      </c>
      <c r="C36" s="12" t="s">
        <v>132</v>
      </c>
      <c r="D36" s="13" t="s">
        <v>63</v>
      </c>
      <c r="E36" s="13" t="s">
        <v>63</v>
      </c>
      <c r="F36" s="13" t="s">
        <v>63</v>
      </c>
      <c r="G36" s="29">
        <v>2519100</v>
      </c>
      <c r="H36" s="11">
        <v>0</v>
      </c>
      <c r="I36" s="11">
        <v>0</v>
      </c>
      <c r="J36" s="11">
        <v>0</v>
      </c>
      <c r="K36" s="10">
        <f t="shared" si="0"/>
        <v>2519100</v>
      </c>
      <c r="L36" s="23">
        <f t="shared" si="1"/>
        <v>73061140</v>
      </c>
      <c r="M36" s="10">
        <v>70542040</v>
      </c>
      <c r="N36" s="43">
        <v>55827210.03</v>
      </c>
      <c r="O36" s="25">
        <f>L36/L81</f>
        <v>0.002093703786392667</v>
      </c>
    </row>
    <row r="37" spans="1:15" ht="19.9" customHeight="1">
      <c r="A37" s="14">
        <v>22</v>
      </c>
      <c r="B37" s="17" t="s">
        <v>100</v>
      </c>
      <c r="C37" s="12" t="s">
        <v>65</v>
      </c>
      <c r="D37" s="13" t="s">
        <v>63</v>
      </c>
      <c r="E37" s="13" t="s">
        <v>63</v>
      </c>
      <c r="F37" s="13" t="s">
        <v>63</v>
      </c>
      <c r="G37" s="11">
        <v>7511660</v>
      </c>
      <c r="H37" s="11">
        <v>0</v>
      </c>
      <c r="I37" s="11">
        <v>0</v>
      </c>
      <c r="J37" s="11">
        <v>0</v>
      </c>
      <c r="K37" s="10">
        <f t="shared" si="0"/>
        <v>7511660</v>
      </c>
      <c r="L37" s="23">
        <f t="shared" si="1"/>
        <v>664773545</v>
      </c>
      <c r="M37" s="10">
        <v>657261885</v>
      </c>
      <c r="N37" s="22">
        <v>150182988.45</v>
      </c>
      <c r="O37" s="25">
        <f>L37/L81</f>
        <v>0.019050330836066557</v>
      </c>
    </row>
    <row r="38" spans="1:15" s="2" customFormat="1" ht="15.75">
      <c r="A38" s="14">
        <v>23</v>
      </c>
      <c r="B38" s="17" t="s">
        <v>94</v>
      </c>
      <c r="C38" s="12" t="s">
        <v>28</v>
      </c>
      <c r="D38" s="13" t="s">
        <v>63</v>
      </c>
      <c r="E38" s="13" t="s">
        <v>63</v>
      </c>
      <c r="F38" s="14"/>
      <c r="G38" s="31">
        <v>0</v>
      </c>
      <c r="H38" s="11">
        <v>0</v>
      </c>
      <c r="I38" s="11">
        <v>0</v>
      </c>
      <c r="J38" s="11">
        <v>0</v>
      </c>
      <c r="K38" s="10">
        <f t="shared" si="0"/>
        <v>0</v>
      </c>
      <c r="L38" s="23">
        <f t="shared" si="1"/>
        <v>2092850</v>
      </c>
      <c r="M38" s="10">
        <v>2092850</v>
      </c>
      <c r="N38" s="43">
        <v>972944</v>
      </c>
      <c r="O38" s="25">
        <f>L38/L81</f>
        <v>5.997453597564851E-05</v>
      </c>
    </row>
    <row r="39" spans="1:15" ht="15.75">
      <c r="A39" s="14">
        <v>24</v>
      </c>
      <c r="B39" s="17" t="s">
        <v>101</v>
      </c>
      <c r="C39" s="12" t="s">
        <v>34</v>
      </c>
      <c r="D39" s="13" t="s">
        <v>63</v>
      </c>
      <c r="E39" s="14"/>
      <c r="F39" s="14"/>
      <c r="G39" s="11">
        <v>12600</v>
      </c>
      <c r="H39" s="11">
        <v>0</v>
      </c>
      <c r="I39" s="11">
        <v>0</v>
      </c>
      <c r="J39" s="11">
        <v>0</v>
      </c>
      <c r="K39" s="10">
        <f t="shared" si="0"/>
        <v>12600</v>
      </c>
      <c r="L39" s="23">
        <f t="shared" si="1"/>
        <v>6433356</v>
      </c>
      <c r="M39" s="10">
        <v>6420756</v>
      </c>
      <c r="N39" s="43">
        <v>167141855.95</v>
      </c>
      <c r="O39" s="25">
        <f>L39/L81</f>
        <v>0.000184359863758107</v>
      </c>
    </row>
    <row r="40" spans="1:15" ht="15.75">
      <c r="A40" s="14">
        <v>25</v>
      </c>
      <c r="B40" s="17" t="s">
        <v>89</v>
      </c>
      <c r="C40" s="12" t="s">
        <v>23</v>
      </c>
      <c r="D40" s="13" t="s">
        <v>63</v>
      </c>
      <c r="E40" s="13" t="s">
        <v>63</v>
      </c>
      <c r="F40" s="14"/>
      <c r="G40" s="11">
        <v>0</v>
      </c>
      <c r="H40" s="11">
        <v>0</v>
      </c>
      <c r="I40" s="11">
        <v>0</v>
      </c>
      <c r="J40" s="11">
        <v>0</v>
      </c>
      <c r="K40" s="10">
        <f t="shared" si="0"/>
        <v>0</v>
      </c>
      <c r="L40" s="23">
        <f t="shared" si="1"/>
        <v>0</v>
      </c>
      <c r="M40" s="10">
        <v>0</v>
      </c>
      <c r="N40" s="43">
        <v>16077085</v>
      </c>
      <c r="O40" s="25">
        <v>0</v>
      </c>
    </row>
    <row r="41" spans="1:15" ht="15.75">
      <c r="A41" s="14">
        <v>26</v>
      </c>
      <c r="B41" s="17" t="s">
        <v>117</v>
      </c>
      <c r="C41" s="12" t="s">
        <v>50</v>
      </c>
      <c r="D41" s="13" t="s">
        <v>63</v>
      </c>
      <c r="E41" s="14"/>
      <c r="F41" s="14"/>
      <c r="G41" s="11">
        <v>1278823</v>
      </c>
      <c r="H41" s="11">
        <v>0</v>
      </c>
      <c r="I41" s="11">
        <v>0</v>
      </c>
      <c r="J41" s="11">
        <v>0</v>
      </c>
      <c r="K41" s="10">
        <f t="shared" si="0"/>
        <v>1278823</v>
      </c>
      <c r="L41" s="23">
        <f t="shared" si="1"/>
        <v>90466989.57</v>
      </c>
      <c r="M41" s="10">
        <v>89188166.57</v>
      </c>
      <c r="N41" s="22">
        <v>143959036</v>
      </c>
      <c r="O41" s="25">
        <f>L41/L81</f>
        <v>0.0025925010013018533</v>
      </c>
    </row>
    <row r="42" spans="1:15" ht="15.75">
      <c r="A42" s="14">
        <v>27</v>
      </c>
      <c r="B42" s="17" t="s">
        <v>98</v>
      </c>
      <c r="C42" s="12" t="s">
        <v>32</v>
      </c>
      <c r="D42" s="13" t="s">
        <v>63</v>
      </c>
      <c r="E42" s="13" t="s">
        <v>63</v>
      </c>
      <c r="F42" s="14"/>
      <c r="G42" s="39">
        <v>2030560</v>
      </c>
      <c r="H42" s="11">
        <v>0</v>
      </c>
      <c r="I42" s="11">
        <v>0</v>
      </c>
      <c r="J42" s="11">
        <v>0</v>
      </c>
      <c r="K42" s="10">
        <f t="shared" si="0"/>
        <v>2030560</v>
      </c>
      <c r="L42" s="23">
        <f t="shared" si="1"/>
        <v>153398810</v>
      </c>
      <c r="M42" s="10">
        <v>151368250</v>
      </c>
      <c r="N42" s="22">
        <v>127948191</v>
      </c>
      <c r="O42" s="25">
        <f>L42/L81</f>
        <v>0.0043959301665034145</v>
      </c>
    </row>
    <row r="43" spans="1:15" ht="15.75">
      <c r="A43" s="14">
        <v>28</v>
      </c>
      <c r="B43" s="17" t="s">
        <v>114</v>
      </c>
      <c r="C43" s="12" t="s">
        <v>47</v>
      </c>
      <c r="D43" s="13" t="s">
        <v>63</v>
      </c>
      <c r="E43" s="14"/>
      <c r="F43" s="14"/>
      <c r="G43" s="28">
        <v>0</v>
      </c>
      <c r="H43" s="11">
        <v>0</v>
      </c>
      <c r="I43" s="11">
        <v>0</v>
      </c>
      <c r="J43" s="11">
        <v>0</v>
      </c>
      <c r="K43" s="10">
        <f t="shared" si="0"/>
        <v>0</v>
      </c>
      <c r="L43" s="23">
        <f t="shared" si="1"/>
        <v>132836746</v>
      </c>
      <c r="M43" s="10">
        <v>132836746</v>
      </c>
      <c r="N43" s="22">
        <v>37184192</v>
      </c>
      <c r="O43" s="25">
        <f>L43/L81</f>
        <v>0.003806685716542076</v>
      </c>
    </row>
    <row r="44" spans="1:15" ht="15.75">
      <c r="A44" s="14">
        <v>29</v>
      </c>
      <c r="B44" s="17" t="s">
        <v>102</v>
      </c>
      <c r="C44" s="12" t="s">
        <v>35</v>
      </c>
      <c r="D44" s="13" t="s">
        <v>63</v>
      </c>
      <c r="E44" s="14"/>
      <c r="F44" s="13" t="s">
        <v>63</v>
      </c>
      <c r="G44" s="11">
        <v>3931516</v>
      </c>
      <c r="H44" s="11">
        <v>0</v>
      </c>
      <c r="I44" s="11">
        <v>0</v>
      </c>
      <c r="J44" s="11">
        <v>0</v>
      </c>
      <c r="K44" s="10">
        <f t="shared" si="0"/>
        <v>3931516</v>
      </c>
      <c r="L44" s="23">
        <f t="shared" si="1"/>
        <v>58175931</v>
      </c>
      <c r="M44" s="10">
        <v>54244415</v>
      </c>
      <c r="N44" s="22">
        <v>51023239</v>
      </c>
      <c r="O44" s="25">
        <f>L44/L81</f>
        <v>0.0016671402473547295</v>
      </c>
    </row>
    <row r="45" spans="1:15" ht="15.75">
      <c r="A45" s="14">
        <v>30</v>
      </c>
      <c r="B45" s="17" t="s">
        <v>124</v>
      </c>
      <c r="C45" s="12" t="s">
        <v>57</v>
      </c>
      <c r="D45" s="13" t="s">
        <v>131</v>
      </c>
      <c r="E45" s="14"/>
      <c r="F45" s="14"/>
      <c r="G45" s="31">
        <v>4030986</v>
      </c>
      <c r="H45" s="11">
        <v>0</v>
      </c>
      <c r="I45" s="11">
        <v>0</v>
      </c>
      <c r="J45" s="11">
        <v>0</v>
      </c>
      <c r="K45" s="10">
        <f t="shared" si="0"/>
        <v>4030986</v>
      </c>
      <c r="L45" s="23">
        <f t="shared" si="1"/>
        <v>127299189.85</v>
      </c>
      <c r="M45" s="10">
        <v>123268203.85</v>
      </c>
      <c r="N45" s="22">
        <v>0</v>
      </c>
      <c r="O45" s="25">
        <f>L45/L81</f>
        <v>0.0036479966750267503</v>
      </c>
    </row>
    <row r="46" spans="1:15" ht="15.75">
      <c r="A46" s="14">
        <v>31</v>
      </c>
      <c r="B46" s="17" t="s">
        <v>87</v>
      </c>
      <c r="C46" s="12" t="s">
        <v>21</v>
      </c>
      <c r="D46" s="13" t="s">
        <v>63</v>
      </c>
      <c r="E46" s="14"/>
      <c r="F46" s="13" t="s">
        <v>63</v>
      </c>
      <c r="G46" s="29">
        <v>0</v>
      </c>
      <c r="H46" s="11">
        <v>0</v>
      </c>
      <c r="I46" s="11">
        <v>0</v>
      </c>
      <c r="J46" s="11">
        <v>0</v>
      </c>
      <c r="K46" s="10">
        <f t="shared" si="0"/>
        <v>0</v>
      </c>
      <c r="L46" s="23">
        <f t="shared" si="1"/>
        <v>60768245</v>
      </c>
      <c r="M46" s="10">
        <v>60768245</v>
      </c>
      <c r="N46" s="22">
        <v>17142865</v>
      </c>
      <c r="O46" s="25">
        <f>L46/L81</f>
        <v>0.0017414278595835931</v>
      </c>
    </row>
    <row r="47" spans="1:15" ht="15.75">
      <c r="A47" s="14">
        <v>32</v>
      </c>
      <c r="B47" s="17" t="s">
        <v>82</v>
      </c>
      <c r="C47" s="12" t="s">
        <v>17</v>
      </c>
      <c r="D47" s="13" t="s">
        <v>63</v>
      </c>
      <c r="E47" s="18"/>
      <c r="F47" s="18"/>
      <c r="G47" s="37">
        <v>485280</v>
      </c>
      <c r="H47" s="11">
        <v>0</v>
      </c>
      <c r="I47" s="11">
        <v>0</v>
      </c>
      <c r="J47" s="11">
        <v>0</v>
      </c>
      <c r="K47" s="10">
        <f t="shared" si="0"/>
        <v>485280</v>
      </c>
      <c r="L47" s="23">
        <f t="shared" si="1"/>
        <v>452680335</v>
      </c>
      <c r="M47" s="10">
        <v>452195055</v>
      </c>
      <c r="N47" s="22">
        <v>27047355</v>
      </c>
      <c r="O47" s="25">
        <f>L47/L81</f>
        <v>0.012972402722090031</v>
      </c>
    </row>
    <row r="48" spans="1:15" ht="15.75">
      <c r="A48" s="14">
        <v>33</v>
      </c>
      <c r="B48" s="17" t="s">
        <v>129</v>
      </c>
      <c r="C48" s="12" t="s">
        <v>62</v>
      </c>
      <c r="D48" s="13" t="s">
        <v>63</v>
      </c>
      <c r="E48" s="14"/>
      <c r="F48" s="14"/>
      <c r="G48" s="11">
        <v>0</v>
      </c>
      <c r="H48" s="11">
        <v>0</v>
      </c>
      <c r="I48" s="11">
        <v>0</v>
      </c>
      <c r="J48" s="11">
        <v>0</v>
      </c>
      <c r="K48" s="10">
        <f aca="true" t="shared" si="2" ref="K48:K80">G48+I48</f>
        <v>0</v>
      </c>
      <c r="L48" s="23">
        <f aca="true" t="shared" si="3" ref="L48:L79">K48+M48</f>
        <v>14239057</v>
      </c>
      <c r="M48" s="10">
        <v>14239057</v>
      </c>
      <c r="N48" s="34">
        <v>236712658.7</v>
      </c>
      <c r="O48" s="25">
        <f>L48/L81</f>
        <v>0.0004080468434459277</v>
      </c>
    </row>
    <row r="49" spans="1:15" ht="15.75">
      <c r="A49" s="14">
        <v>34</v>
      </c>
      <c r="B49" s="17" t="s">
        <v>121</v>
      </c>
      <c r="C49" s="12" t="s">
        <v>54</v>
      </c>
      <c r="D49" s="13" t="s">
        <v>63</v>
      </c>
      <c r="E49" s="14"/>
      <c r="F49" s="13" t="s">
        <v>63</v>
      </c>
      <c r="G49" s="28">
        <v>0</v>
      </c>
      <c r="H49" s="11">
        <v>0</v>
      </c>
      <c r="I49" s="11">
        <v>0</v>
      </c>
      <c r="J49" s="11">
        <v>0</v>
      </c>
      <c r="K49" s="10">
        <f t="shared" si="2"/>
        <v>0</v>
      </c>
      <c r="L49" s="23">
        <f t="shared" si="3"/>
        <v>0</v>
      </c>
      <c r="M49" s="10">
        <v>0</v>
      </c>
      <c r="N49" s="43"/>
      <c r="O49" s="25">
        <v>0</v>
      </c>
    </row>
    <row r="50" spans="1:15" ht="15.75">
      <c r="A50" s="14">
        <v>35</v>
      </c>
      <c r="B50" s="17" t="s">
        <v>128</v>
      </c>
      <c r="C50" s="12" t="s">
        <v>61</v>
      </c>
      <c r="D50" s="13" t="s">
        <v>63</v>
      </c>
      <c r="E50" s="14"/>
      <c r="F50" s="14"/>
      <c r="G50" s="28">
        <v>0</v>
      </c>
      <c r="H50" s="11">
        <v>0</v>
      </c>
      <c r="I50" s="11">
        <v>0</v>
      </c>
      <c r="J50" s="11">
        <v>0</v>
      </c>
      <c r="K50" s="10">
        <f t="shared" si="2"/>
        <v>0</v>
      </c>
      <c r="L50" s="23">
        <f t="shared" si="3"/>
        <v>0</v>
      </c>
      <c r="M50" s="10">
        <v>0</v>
      </c>
      <c r="N50" s="44">
        <v>0</v>
      </c>
      <c r="O50" s="36">
        <v>0</v>
      </c>
    </row>
    <row r="51" spans="1:15" ht="15.75">
      <c r="A51" s="14">
        <v>36</v>
      </c>
      <c r="B51" s="17" t="s">
        <v>109</v>
      </c>
      <c r="C51" s="12" t="s">
        <v>42</v>
      </c>
      <c r="D51" s="13" t="s">
        <v>63</v>
      </c>
      <c r="E51" s="14"/>
      <c r="F51" s="14"/>
      <c r="G51" s="29">
        <v>0</v>
      </c>
      <c r="H51" s="11">
        <v>0</v>
      </c>
      <c r="I51" s="11">
        <v>0</v>
      </c>
      <c r="J51" s="11">
        <v>0</v>
      </c>
      <c r="K51" s="10">
        <f t="shared" si="2"/>
        <v>0</v>
      </c>
      <c r="L51" s="23">
        <f t="shared" si="3"/>
        <v>0</v>
      </c>
      <c r="M51" s="10">
        <v>0</v>
      </c>
      <c r="N51" s="43">
        <v>612486914.29</v>
      </c>
      <c r="O51" s="25">
        <v>0</v>
      </c>
    </row>
    <row r="52" spans="1:15" ht="18.6" customHeight="1">
      <c r="A52" s="14">
        <v>37</v>
      </c>
      <c r="B52" s="17" t="s">
        <v>99</v>
      </c>
      <c r="C52" s="12" t="s">
        <v>33</v>
      </c>
      <c r="D52" s="13" t="s">
        <v>63</v>
      </c>
      <c r="E52" s="13" t="s">
        <v>63</v>
      </c>
      <c r="F52" s="14"/>
      <c r="G52" s="28">
        <v>0</v>
      </c>
      <c r="H52" s="11">
        <v>0</v>
      </c>
      <c r="I52" s="11">
        <v>0</v>
      </c>
      <c r="J52" s="11">
        <v>0</v>
      </c>
      <c r="K52" s="10">
        <f t="shared" si="2"/>
        <v>0</v>
      </c>
      <c r="L52" s="23">
        <f t="shared" si="3"/>
        <v>1418228</v>
      </c>
      <c r="M52" s="10">
        <v>1418228</v>
      </c>
      <c r="N52" s="22">
        <v>15322860</v>
      </c>
      <c r="O52" s="25">
        <f>L52/L81</f>
        <v>4.064197921861196E-05</v>
      </c>
    </row>
    <row r="53" spans="1:15" ht="15.75">
      <c r="A53" s="14">
        <v>38</v>
      </c>
      <c r="B53" s="17" t="s">
        <v>69</v>
      </c>
      <c r="C53" s="12" t="s">
        <v>4</v>
      </c>
      <c r="D53" s="13" t="s">
        <v>63</v>
      </c>
      <c r="E53" s="18"/>
      <c r="F53" s="18"/>
      <c r="G53" s="37">
        <v>220834</v>
      </c>
      <c r="H53" s="11">
        <v>0</v>
      </c>
      <c r="I53" s="11">
        <v>0</v>
      </c>
      <c r="J53" s="11">
        <v>0</v>
      </c>
      <c r="K53" s="10">
        <f t="shared" si="2"/>
        <v>220834</v>
      </c>
      <c r="L53" s="23">
        <f t="shared" si="3"/>
        <v>271353857</v>
      </c>
      <c r="M53" s="10">
        <v>271133023</v>
      </c>
      <c r="N53" s="22">
        <v>0</v>
      </c>
      <c r="O53" s="25">
        <f>L53/L81</f>
        <v>0.007776152929630639</v>
      </c>
    </row>
    <row r="54" spans="1:15" ht="15.75">
      <c r="A54" s="14">
        <v>39</v>
      </c>
      <c r="B54" s="17" t="s">
        <v>97</v>
      </c>
      <c r="C54" s="12" t="s">
        <v>31</v>
      </c>
      <c r="D54" s="13" t="s">
        <v>63</v>
      </c>
      <c r="E54" s="13" t="s">
        <v>63</v>
      </c>
      <c r="F54" s="14"/>
      <c r="G54" s="37">
        <v>814500</v>
      </c>
      <c r="H54" s="11">
        <v>0</v>
      </c>
      <c r="I54" s="11">
        <v>0</v>
      </c>
      <c r="J54" s="11">
        <v>0</v>
      </c>
      <c r="K54" s="10">
        <f t="shared" si="2"/>
        <v>814500</v>
      </c>
      <c r="L54" s="23">
        <f t="shared" si="3"/>
        <v>17192990.810000002</v>
      </c>
      <c r="M54" s="10">
        <v>16378490.81</v>
      </c>
      <c r="N54" s="34">
        <v>97144172507</v>
      </c>
      <c r="O54" s="25">
        <f>L54/L81</f>
        <v>0.0004926973485263346</v>
      </c>
    </row>
    <row r="55" spans="1:15" ht="15.75">
      <c r="A55" s="14">
        <v>40</v>
      </c>
      <c r="B55" s="17" t="s">
        <v>92</v>
      </c>
      <c r="C55" s="12" t="s">
        <v>26</v>
      </c>
      <c r="D55" s="13" t="s">
        <v>63</v>
      </c>
      <c r="E55" s="13" t="s">
        <v>63</v>
      </c>
      <c r="F55" s="14"/>
      <c r="G55" s="10">
        <v>0</v>
      </c>
      <c r="H55" s="11">
        <v>0</v>
      </c>
      <c r="I55" s="11">
        <v>0</v>
      </c>
      <c r="J55" s="11">
        <v>0</v>
      </c>
      <c r="K55" s="10">
        <f t="shared" si="2"/>
        <v>0</v>
      </c>
      <c r="L55" s="23">
        <f t="shared" si="3"/>
        <v>63954493</v>
      </c>
      <c r="M55" s="10">
        <v>63954493</v>
      </c>
      <c r="N55" s="33">
        <v>0</v>
      </c>
      <c r="O55" s="48">
        <f>L55/L81</f>
        <v>0.0018327357628271786</v>
      </c>
    </row>
    <row r="56" spans="1:15" ht="15.75">
      <c r="A56" s="14">
        <v>41</v>
      </c>
      <c r="B56" s="17" t="s">
        <v>83</v>
      </c>
      <c r="C56" s="12" t="s">
        <v>18</v>
      </c>
      <c r="D56" s="13" t="s">
        <v>63</v>
      </c>
      <c r="E56" s="13" t="s">
        <v>63</v>
      </c>
      <c r="F56" s="13" t="s">
        <v>63</v>
      </c>
      <c r="G56" s="11">
        <v>0</v>
      </c>
      <c r="H56" s="11">
        <v>0</v>
      </c>
      <c r="I56" s="11">
        <v>0</v>
      </c>
      <c r="J56" s="11">
        <v>0</v>
      </c>
      <c r="K56" s="10">
        <f t="shared" si="2"/>
        <v>0</v>
      </c>
      <c r="L56" s="23">
        <f t="shared" si="3"/>
        <v>41352529</v>
      </c>
      <c r="M56" s="10">
        <v>41352529</v>
      </c>
      <c r="N56" s="22">
        <v>230084732</v>
      </c>
      <c r="O56" s="25">
        <f>L56/L81</f>
        <v>0.0011850341582982766</v>
      </c>
    </row>
    <row r="57" spans="1:15" ht="16.9" customHeight="1">
      <c r="A57" s="14">
        <v>42</v>
      </c>
      <c r="B57" s="17" t="s">
        <v>84</v>
      </c>
      <c r="C57" s="12" t="s">
        <v>134</v>
      </c>
      <c r="D57" s="13" t="s">
        <v>63</v>
      </c>
      <c r="E57" s="18"/>
      <c r="F57" s="18"/>
      <c r="G57" s="29">
        <v>16440349</v>
      </c>
      <c r="H57" s="11">
        <v>0</v>
      </c>
      <c r="I57" s="11">
        <v>0</v>
      </c>
      <c r="J57" s="11">
        <v>0</v>
      </c>
      <c r="K57" s="10">
        <f t="shared" si="2"/>
        <v>16440349</v>
      </c>
      <c r="L57" s="23">
        <f t="shared" si="3"/>
        <v>45948777</v>
      </c>
      <c r="M57" s="10">
        <v>29508428</v>
      </c>
      <c r="N57" s="33">
        <v>0</v>
      </c>
      <c r="O57" s="36">
        <f>L57/L81</f>
        <v>0.0013167482520121132</v>
      </c>
    </row>
    <row r="58" spans="1:15" ht="15.75">
      <c r="A58" s="14">
        <v>43</v>
      </c>
      <c r="B58" s="17" t="s">
        <v>66</v>
      </c>
      <c r="C58" s="12" t="s">
        <v>1</v>
      </c>
      <c r="D58" s="13" t="s">
        <v>63</v>
      </c>
      <c r="E58" s="18"/>
      <c r="F58" s="18"/>
      <c r="G58" s="11">
        <v>0</v>
      </c>
      <c r="H58" s="11">
        <v>0</v>
      </c>
      <c r="I58" s="11">
        <v>0</v>
      </c>
      <c r="J58" s="11">
        <v>0</v>
      </c>
      <c r="K58" s="10">
        <f t="shared" si="2"/>
        <v>0</v>
      </c>
      <c r="L58" s="23">
        <f t="shared" si="3"/>
        <v>109811771.44</v>
      </c>
      <c r="M58" s="10">
        <v>109811771.44</v>
      </c>
      <c r="N58" s="34">
        <v>2278382095.25</v>
      </c>
      <c r="O58" s="25">
        <f>L58/L81</f>
        <v>0.003146861952255523</v>
      </c>
    </row>
    <row r="59" spans="1:15" ht="15.75">
      <c r="A59" s="14">
        <v>44</v>
      </c>
      <c r="B59" s="17" t="s">
        <v>75</v>
      </c>
      <c r="C59" s="12" t="s">
        <v>10</v>
      </c>
      <c r="D59" s="13" t="s">
        <v>63</v>
      </c>
      <c r="E59" s="13" t="s">
        <v>63</v>
      </c>
      <c r="F59" s="18"/>
      <c r="G59" s="11">
        <v>28229898</v>
      </c>
      <c r="H59" s="11">
        <v>0</v>
      </c>
      <c r="I59" s="11">
        <v>314202000</v>
      </c>
      <c r="J59" s="11">
        <v>5175096</v>
      </c>
      <c r="K59" s="10">
        <f t="shared" si="2"/>
        <v>342431898</v>
      </c>
      <c r="L59" s="23">
        <f t="shared" si="3"/>
        <v>2611800428.37</v>
      </c>
      <c r="M59" s="10">
        <v>2269368530.37</v>
      </c>
      <c r="N59" s="34">
        <v>146146644.98000002</v>
      </c>
      <c r="O59" s="25">
        <f>L59/L81</f>
        <v>0.07484603232553252</v>
      </c>
    </row>
    <row r="60" spans="1:15" ht="15.75">
      <c r="A60" s="14">
        <v>45</v>
      </c>
      <c r="B60" s="17" t="s">
        <v>104</v>
      </c>
      <c r="C60" s="12" t="s">
        <v>37</v>
      </c>
      <c r="D60" s="13" t="s">
        <v>63</v>
      </c>
      <c r="E60" s="14"/>
      <c r="F60" s="14"/>
      <c r="G60" s="29">
        <v>496687</v>
      </c>
      <c r="H60" s="11">
        <v>0</v>
      </c>
      <c r="I60" s="11">
        <v>0</v>
      </c>
      <c r="J60" s="11">
        <v>0</v>
      </c>
      <c r="K60" s="10">
        <f t="shared" si="2"/>
        <v>496687</v>
      </c>
      <c r="L60" s="23">
        <f t="shared" si="3"/>
        <v>9765350</v>
      </c>
      <c r="M60" s="10">
        <v>9268663</v>
      </c>
      <c r="N60" s="22">
        <v>0</v>
      </c>
      <c r="O60" s="25">
        <f>L60/L81</f>
        <v>0.00027984439156642817</v>
      </c>
    </row>
    <row r="61" spans="1:15" ht="15.75">
      <c r="A61" s="14">
        <v>46</v>
      </c>
      <c r="B61" s="17" t="s">
        <v>108</v>
      </c>
      <c r="C61" s="12" t="s">
        <v>41</v>
      </c>
      <c r="D61" s="13" t="s">
        <v>63</v>
      </c>
      <c r="E61" s="14"/>
      <c r="F61" s="13" t="s">
        <v>63</v>
      </c>
      <c r="G61" s="37">
        <v>1496520</v>
      </c>
      <c r="H61" s="11">
        <v>0</v>
      </c>
      <c r="I61" s="11">
        <v>0</v>
      </c>
      <c r="J61" s="11">
        <v>0</v>
      </c>
      <c r="K61" s="10">
        <f t="shared" si="2"/>
        <v>1496520</v>
      </c>
      <c r="L61" s="23">
        <f t="shared" si="3"/>
        <v>2545950</v>
      </c>
      <c r="M61" s="10">
        <v>1049430</v>
      </c>
      <c r="N61" s="33">
        <v>0</v>
      </c>
      <c r="O61" s="48">
        <f>L61/L81</f>
        <v>7.295896498420925E-05</v>
      </c>
    </row>
    <row r="62" spans="1:15" ht="15.75">
      <c r="A62" s="14">
        <v>47</v>
      </c>
      <c r="B62" s="17" t="s">
        <v>88</v>
      </c>
      <c r="C62" s="12" t="s">
        <v>22</v>
      </c>
      <c r="D62" s="13" t="s">
        <v>63</v>
      </c>
      <c r="E62" s="13" t="s">
        <v>63</v>
      </c>
      <c r="F62" s="13" t="s">
        <v>63</v>
      </c>
      <c r="G62" s="29">
        <v>56204600</v>
      </c>
      <c r="H62" s="11">
        <v>0</v>
      </c>
      <c r="I62" s="11">
        <v>151200000</v>
      </c>
      <c r="J62" s="11">
        <v>0</v>
      </c>
      <c r="K62" s="10">
        <f t="shared" si="2"/>
        <v>207404600</v>
      </c>
      <c r="L62" s="23">
        <f t="shared" si="3"/>
        <v>450295153</v>
      </c>
      <c r="M62" s="10">
        <v>242890553</v>
      </c>
      <c r="N62" s="33">
        <v>0</v>
      </c>
      <c r="O62" s="48">
        <f>L62/L81</f>
        <v>0.012904050865211864</v>
      </c>
    </row>
    <row r="63" spans="1:15" ht="15.75">
      <c r="A63" s="14">
        <v>48</v>
      </c>
      <c r="B63" s="17" t="s">
        <v>103</v>
      </c>
      <c r="C63" s="12" t="s">
        <v>36</v>
      </c>
      <c r="D63" s="13" t="s">
        <v>63</v>
      </c>
      <c r="E63" s="13" t="s">
        <v>63</v>
      </c>
      <c r="F63" s="14"/>
      <c r="G63" s="38">
        <v>0</v>
      </c>
      <c r="H63" s="11">
        <v>0</v>
      </c>
      <c r="I63" s="11">
        <v>0</v>
      </c>
      <c r="J63" s="11">
        <v>0</v>
      </c>
      <c r="K63" s="10">
        <f t="shared" si="2"/>
        <v>0</v>
      </c>
      <c r="L63" s="23">
        <f t="shared" si="3"/>
        <v>0</v>
      </c>
      <c r="M63" s="10">
        <v>0</v>
      </c>
      <c r="N63" s="44">
        <v>0</v>
      </c>
      <c r="O63" s="24">
        <v>0</v>
      </c>
    </row>
    <row r="64" spans="1:15" ht="15.75">
      <c r="A64" s="14">
        <v>49</v>
      </c>
      <c r="B64" s="17" t="s">
        <v>67</v>
      </c>
      <c r="C64" s="12" t="s">
        <v>2</v>
      </c>
      <c r="D64" s="13" t="s">
        <v>63</v>
      </c>
      <c r="E64" s="18"/>
      <c r="F64" s="18"/>
      <c r="G64" s="28">
        <v>16669264</v>
      </c>
      <c r="H64" s="11">
        <v>0</v>
      </c>
      <c r="I64" s="11">
        <v>0</v>
      </c>
      <c r="J64" s="11">
        <v>0</v>
      </c>
      <c r="K64" s="10">
        <f t="shared" si="2"/>
        <v>16669264</v>
      </c>
      <c r="L64" s="23">
        <f t="shared" si="3"/>
        <v>192353313.4</v>
      </c>
      <c r="M64" s="10">
        <v>175684049.4</v>
      </c>
      <c r="N64" s="32">
        <f>I64+K64+M64</f>
        <v>192353313.4</v>
      </c>
      <c r="O64" s="50">
        <f>L64/L81</f>
        <v>0.00551224441051365</v>
      </c>
    </row>
    <row r="65" spans="1:15" ht="15.75">
      <c r="A65" s="14">
        <v>50</v>
      </c>
      <c r="B65" s="17" t="s">
        <v>125</v>
      </c>
      <c r="C65" s="12" t="s">
        <v>58</v>
      </c>
      <c r="D65" s="13" t="s">
        <v>63</v>
      </c>
      <c r="E65" s="14"/>
      <c r="F65" s="14"/>
      <c r="G65" s="11">
        <v>0</v>
      </c>
      <c r="H65" s="11">
        <v>0</v>
      </c>
      <c r="I65" s="11">
        <v>0</v>
      </c>
      <c r="J65" s="11">
        <v>0</v>
      </c>
      <c r="K65" s="10">
        <f t="shared" si="2"/>
        <v>0</v>
      </c>
      <c r="L65" s="23">
        <f t="shared" si="3"/>
        <v>0</v>
      </c>
      <c r="M65" s="10">
        <v>0</v>
      </c>
      <c r="N65" s="45">
        <f>I65+K65+M65</f>
        <v>0</v>
      </c>
      <c r="O65" s="50">
        <v>0</v>
      </c>
    </row>
    <row r="66" spans="1:15" ht="15.75">
      <c r="A66" s="14">
        <v>51</v>
      </c>
      <c r="B66" s="17" t="s">
        <v>106</v>
      </c>
      <c r="C66" s="12" t="s">
        <v>39</v>
      </c>
      <c r="D66" s="13" t="s">
        <v>63</v>
      </c>
      <c r="E66" s="13" t="s">
        <v>63</v>
      </c>
      <c r="F66" s="13" t="s">
        <v>63</v>
      </c>
      <c r="G66" s="38">
        <v>0</v>
      </c>
      <c r="H66" s="11">
        <v>0</v>
      </c>
      <c r="I66" s="11"/>
      <c r="J66" s="11">
        <v>0</v>
      </c>
      <c r="K66" s="10">
        <f t="shared" si="2"/>
        <v>0</v>
      </c>
      <c r="L66" s="23">
        <f t="shared" si="3"/>
        <v>0</v>
      </c>
      <c r="M66" s="10">
        <v>0</v>
      </c>
      <c r="N66" s="45">
        <f>I66+K66+M66</f>
        <v>0</v>
      </c>
      <c r="O66" s="50">
        <v>0</v>
      </c>
    </row>
    <row r="67" spans="1:15" ht="15.75">
      <c r="A67" s="14">
        <v>52</v>
      </c>
      <c r="B67" s="17" t="s">
        <v>113</v>
      </c>
      <c r="C67" s="12" t="s">
        <v>46</v>
      </c>
      <c r="D67" s="13" t="s">
        <v>63</v>
      </c>
      <c r="E67" s="13" t="s">
        <v>63</v>
      </c>
      <c r="F67" s="13" t="s">
        <v>63</v>
      </c>
      <c r="G67" s="28">
        <v>143948421</v>
      </c>
      <c r="H67" s="11">
        <v>0</v>
      </c>
      <c r="I67" s="11">
        <v>0</v>
      </c>
      <c r="J67" s="11">
        <v>0</v>
      </c>
      <c r="K67" s="10">
        <f t="shared" si="2"/>
        <v>143948421</v>
      </c>
      <c r="L67" s="23">
        <f t="shared" si="3"/>
        <v>2472793390</v>
      </c>
      <c r="M67" s="10">
        <v>2328844969</v>
      </c>
      <c r="N67" s="22">
        <v>0</v>
      </c>
      <c r="O67" s="48">
        <f>L67/L81</f>
        <v>0.0708625253261824</v>
      </c>
    </row>
    <row r="68" spans="1:15" ht="15.75">
      <c r="A68" s="14">
        <v>53</v>
      </c>
      <c r="B68" s="17" t="s">
        <v>79</v>
      </c>
      <c r="C68" s="12" t="s">
        <v>14</v>
      </c>
      <c r="D68" s="13" t="s">
        <v>63</v>
      </c>
      <c r="E68" s="18"/>
      <c r="F68" s="18"/>
      <c r="G68" s="29">
        <v>2169329</v>
      </c>
      <c r="H68" s="11">
        <v>0</v>
      </c>
      <c r="I68" s="11">
        <v>0</v>
      </c>
      <c r="J68" s="11">
        <v>0</v>
      </c>
      <c r="K68" s="10">
        <f t="shared" si="2"/>
        <v>2169329</v>
      </c>
      <c r="L68" s="23">
        <f t="shared" si="3"/>
        <v>91878176</v>
      </c>
      <c r="M68" s="10">
        <v>89708847</v>
      </c>
      <c r="N68" s="33">
        <v>0</v>
      </c>
      <c r="O68" s="48">
        <f>L68/L81</f>
        <v>0.0026329411911455505</v>
      </c>
    </row>
    <row r="69" spans="1:15" ht="15.75">
      <c r="A69" s="14">
        <v>54</v>
      </c>
      <c r="B69" s="17" t="s">
        <v>76</v>
      </c>
      <c r="C69" s="12" t="s">
        <v>11</v>
      </c>
      <c r="D69" s="13" t="s">
        <v>63</v>
      </c>
      <c r="E69" s="18"/>
      <c r="F69" s="18"/>
      <c r="G69" s="11">
        <v>16251300</v>
      </c>
      <c r="H69" s="11">
        <v>0</v>
      </c>
      <c r="I69" s="11">
        <v>0</v>
      </c>
      <c r="J69" s="11">
        <v>0</v>
      </c>
      <c r="K69" s="10">
        <f t="shared" si="2"/>
        <v>16251300</v>
      </c>
      <c r="L69" s="23">
        <f t="shared" si="3"/>
        <v>6465084394</v>
      </c>
      <c r="M69" s="10">
        <v>6448833094</v>
      </c>
      <c r="N69" s="33">
        <v>0</v>
      </c>
      <c r="O69" s="48">
        <f>L69/L81</f>
        <v>0.18526910030511348</v>
      </c>
    </row>
    <row r="70" spans="1:15" ht="15.75">
      <c r="A70" s="14">
        <v>55</v>
      </c>
      <c r="B70" s="17" t="s">
        <v>105</v>
      </c>
      <c r="C70" s="12" t="s">
        <v>38</v>
      </c>
      <c r="D70" s="13" t="s">
        <v>131</v>
      </c>
      <c r="E70" s="13" t="s">
        <v>63</v>
      </c>
      <c r="F70" s="14"/>
      <c r="G70" s="28">
        <v>13737729</v>
      </c>
      <c r="H70" s="11">
        <v>0</v>
      </c>
      <c r="I70" s="11">
        <v>0</v>
      </c>
      <c r="J70" s="11">
        <v>0</v>
      </c>
      <c r="K70" s="10">
        <f t="shared" si="2"/>
        <v>13737729</v>
      </c>
      <c r="L70" s="23">
        <f t="shared" si="3"/>
        <v>181118379.24</v>
      </c>
      <c r="M70" s="10">
        <v>167380650.24</v>
      </c>
      <c r="N70" s="33">
        <v>0</v>
      </c>
      <c r="O70" s="48">
        <f>L70/L81</f>
        <v>0.005190286332790468</v>
      </c>
    </row>
    <row r="71" spans="1:15" ht="15.75">
      <c r="A71" s="14">
        <v>56</v>
      </c>
      <c r="B71" s="17" t="s">
        <v>93</v>
      </c>
      <c r="C71" s="12" t="s">
        <v>27</v>
      </c>
      <c r="D71" s="13" t="s">
        <v>63</v>
      </c>
      <c r="E71" s="13" t="s">
        <v>63</v>
      </c>
      <c r="F71" s="13" t="s">
        <v>63</v>
      </c>
      <c r="G71" s="29">
        <v>3334330</v>
      </c>
      <c r="H71" s="11">
        <v>0</v>
      </c>
      <c r="I71" s="11">
        <v>0</v>
      </c>
      <c r="J71" s="11">
        <v>0</v>
      </c>
      <c r="K71" s="10">
        <f t="shared" si="2"/>
        <v>3334330</v>
      </c>
      <c r="L71" s="23">
        <f t="shared" si="3"/>
        <v>220426536</v>
      </c>
      <c r="M71" s="10">
        <v>217092206</v>
      </c>
      <c r="N71" s="33">
        <v>0</v>
      </c>
      <c r="O71" s="48">
        <f>L71/L81</f>
        <v>0.006316735176108933</v>
      </c>
    </row>
    <row r="72" spans="1:15" ht="15.75">
      <c r="A72" s="14">
        <v>57</v>
      </c>
      <c r="B72" s="17" t="s">
        <v>111</v>
      </c>
      <c r="C72" s="12" t="s">
        <v>44</v>
      </c>
      <c r="D72" s="13" t="s">
        <v>63</v>
      </c>
      <c r="E72" s="14"/>
      <c r="F72" s="14"/>
      <c r="G72" s="30">
        <v>0</v>
      </c>
      <c r="H72" s="11">
        <v>0</v>
      </c>
      <c r="I72" s="11">
        <v>0</v>
      </c>
      <c r="J72" s="11">
        <v>0</v>
      </c>
      <c r="K72" s="10">
        <f t="shared" si="2"/>
        <v>0</v>
      </c>
      <c r="L72" s="23">
        <f t="shared" si="3"/>
        <v>0</v>
      </c>
      <c r="M72" s="10">
        <v>0</v>
      </c>
      <c r="N72" s="44">
        <v>0</v>
      </c>
      <c r="O72" s="48">
        <v>0</v>
      </c>
    </row>
    <row r="73" spans="1:15" ht="15.75">
      <c r="A73" s="14">
        <v>58</v>
      </c>
      <c r="B73" s="17" t="s">
        <v>126</v>
      </c>
      <c r="C73" s="12" t="s">
        <v>59</v>
      </c>
      <c r="D73" s="13" t="s">
        <v>63</v>
      </c>
      <c r="E73" s="14"/>
      <c r="F73" s="14"/>
      <c r="G73" s="11">
        <v>0</v>
      </c>
      <c r="H73" s="11">
        <v>0</v>
      </c>
      <c r="I73" s="11">
        <v>0</v>
      </c>
      <c r="J73" s="11">
        <v>0</v>
      </c>
      <c r="K73" s="10">
        <f t="shared" si="2"/>
        <v>0</v>
      </c>
      <c r="L73" s="23">
        <f t="shared" si="3"/>
        <v>0</v>
      </c>
      <c r="M73" s="10">
        <v>0</v>
      </c>
      <c r="N73" s="44">
        <v>0</v>
      </c>
      <c r="O73" s="48">
        <v>0</v>
      </c>
    </row>
    <row r="74" spans="1:15" ht="15.75">
      <c r="A74" s="14">
        <v>59</v>
      </c>
      <c r="B74" s="17" t="s">
        <v>107</v>
      </c>
      <c r="C74" s="12" t="s">
        <v>40</v>
      </c>
      <c r="D74" s="13" t="s">
        <v>63</v>
      </c>
      <c r="E74" s="14"/>
      <c r="F74" s="13" t="s">
        <v>63</v>
      </c>
      <c r="G74" s="29">
        <v>0</v>
      </c>
      <c r="H74" s="11">
        <v>0</v>
      </c>
      <c r="I74" s="11">
        <v>0</v>
      </c>
      <c r="J74" s="11">
        <v>0</v>
      </c>
      <c r="K74" s="10">
        <f t="shared" si="2"/>
        <v>0</v>
      </c>
      <c r="L74" s="23">
        <f t="shared" si="3"/>
        <v>0</v>
      </c>
      <c r="M74" s="10">
        <v>0</v>
      </c>
      <c r="N74" s="33">
        <v>0</v>
      </c>
      <c r="O74" s="48">
        <v>0</v>
      </c>
    </row>
    <row r="75" spans="1:15" ht="15.75">
      <c r="A75" s="14">
        <v>60</v>
      </c>
      <c r="B75" s="17" t="s">
        <v>71</v>
      </c>
      <c r="C75" s="12" t="s">
        <v>6</v>
      </c>
      <c r="D75" s="13" t="s">
        <v>63</v>
      </c>
      <c r="E75" s="18"/>
      <c r="F75" s="18"/>
      <c r="G75" s="29">
        <v>2221700</v>
      </c>
      <c r="H75" s="11">
        <v>0</v>
      </c>
      <c r="I75" s="11">
        <v>0</v>
      </c>
      <c r="J75" s="11">
        <v>0</v>
      </c>
      <c r="K75" s="10">
        <f t="shared" si="2"/>
        <v>2221700</v>
      </c>
      <c r="L75" s="23">
        <f t="shared" si="3"/>
        <v>115996927.55</v>
      </c>
      <c r="M75" s="10">
        <v>113775227.55</v>
      </c>
      <c r="N75" s="33">
        <v>0</v>
      </c>
      <c r="O75" s="48">
        <f>L75/L81</f>
        <v>0.003324109183368215</v>
      </c>
    </row>
    <row r="76" spans="1:15" ht="15.75">
      <c r="A76" s="14">
        <v>61</v>
      </c>
      <c r="B76" s="17" t="s">
        <v>123</v>
      </c>
      <c r="C76" s="12" t="s">
        <v>56</v>
      </c>
      <c r="D76" s="13" t="s">
        <v>63</v>
      </c>
      <c r="E76" s="13" t="s">
        <v>63</v>
      </c>
      <c r="F76" s="14"/>
      <c r="G76" s="11">
        <v>0</v>
      </c>
      <c r="H76" s="11">
        <v>0</v>
      </c>
      <c r="I76" s="11">
        <v>0</v>
      </c>
      <c r="J76" s="11">
        <v>0</v>
      </c>
      <c r="K76" s="10">
        <f t="shared" si="2"/>
        <v>0</v>
      </c>
      <c r="L76" s="23">
        <f t="shared" si="3"/>
        <v>2066710</v>
      </c>
      <c r="M76" s="10">
        <v>2066710</v>
      </c>
      <c r="N76" s="22"/>
      <c r="O76" s="49">
        <f>L76/L81</f>
        <v>5.92254453239518E-05</v>
      </c>
    </row>
    <row r="77" spans="1:15" ht="15.75">
      <c r="A77" s="14">
        <v>62</v>
      </c>
      <c r="B77" s="17" t="s">
        <v>95</v>
      </c>
      <c r="C77" s="12" t="s">
        <v>29</v>
      </c>
      <c r="D77" s="13" t="s">
        <v>63</v>
      </c>
      <c r="E77" s="14"/>
      <c r="F77" s="13" t="s">
        <v>63</v>
      </c>
      <c r="G77" s="11">
        <v>0</v>
      </c>
      <c r="H77" s="11">
        <v>0</v>
      </c>
      <c r="I77" s="11">
        <v>0</v>
      </c>
      <c r="J77" s="11">
        <v>0</v>
      </c>
      <c r="K77" s="10">
        <f t="shared" si="2"/>
        <v>0</v>
      </c>
      <c r="L77" s="23">
        <f t="shared" si="3"/>
        <v>0</v>
      </c>
      <c r="M77" s="10">
        <v>0</v>
      </c>
      <c r="N77" s="22"/>
      <c r="O77" s="49"/>
    </row>
    <row r="78" spans="1:15" ht="15.75">
      <c r="A78" s="14">
        <v>63</v>
      </c>
      <c r="B78" s="17" t="s">
        <v>120</v>
      </c>
      <c r="C78" s="12" t="s">
        <v>53</v>
      </c>
      <c r="D78" s="13" t="s">
        <v>63</v>
      </c>
      <c r="E78" s="14"/>
      <c r="F78" s="14"/>
      <c r="G78" s="11">
        <v>0</v>
      </c>
      <c r="H78" s="11">
        <v>0</v>
      </c>
      <c r="I78" s="11">
        <v>0</v>
      </c>
      <c r="J78" s="11">
        <v>0</v>
      </c>
      <c r="K78" s="10">
        <f t="shared" si="2"/>
        <v>0</v>
      </c>
      <c r="L78" s="23">
        <f t="shared" si="3"/>
        <v>0</v>
      </c>
      <c r="M78" s="10">
        <v>0</v>
      </c>
      <c r="N78" s="22"/>
      <c r="O78" s="49"/>
    </row>
    <row r="79" spans="1:15" ht="18" customHeight="1">
      <c r="A79" s="14">
        <v>64</v>
      </c>
      <c r="B79" s="19" t="s">
        <v>122</v>
      </c>
      <c r="C79" s="12" t="s">
        <v>55</v>
      </c>
      <c r="D79" s="13" t="s">
        <v>63</v>
      </c>
      <c r="E79" s="14"/>
      <c r="F79" s="14"/>
      <c r="G79" s="29">
        <v>0</v>
      </c>
      <c r="H79" s="11">
        <v>0</v>
      </c>
      <c r="I79" s="11">
        <v>0</v>
      </c>
      <c r="J79" s="11">
        <v>0</v>
      </c>
      <c r="K79" s="10">
        <f t="shared" si="2"/>
        <v>0</v>
      </c>
      <c r="L79" s="23">
        <f t="shared" si="3"/>
        <v>0</v>
      </c>
      <c r="M79" s="10">
        <v>0</v>
      </c>
      <c r="N79" s="22">
        <v>0</v>
      </c>
      <c r="O79" s="49"/>
    </row>
    <row r="80" spans="1:15" ht="15.75">
      <c r="A80" s="14">
        <v>65</v>
      </c>
      <c r="B80" s="17" t="s">
        <v>68</v>
      </c>
      <c r="C80" s="12" t="s">
        <v>3</v>
      </c>
      <c r="D80" s="13" t="s">
        <v>63</v>
      </c>
      <c r="E80" s="18"/>
      <c r="F80" s="18"/>
      <c r="G80" s="29">
        <v>10699034</v>
      </c>
      <c r="H80" s="11">
        <v>0</v>
      </c>
      <c r="I80" s="11">
        <v>0</v>
      </c>
      <c r="J80" s="11">
        <v>0</v>
      </c>
      <c r="K80" s="10">
        <f t="shared" si="2"/>
        <v>10699034</v>
      </c>
      <c r="L80" s="23">
        <f aca="true" t="shared" si="4" ref="L80:L111">K80+M80</f>
        <v>218248825.28</v>
      </c>
      <c r="M80" s="10">
        <v>207549791.28</v>
      </c>
      <c r="N80" s="22">
        <v>372891321</v>
      </c>
      <c r="O80" s="49"/>
    </row>
    <row r="81" spans="1:15" ht="15.75">
      <c r="A81" s="71" t="s">
        <v>64</v>
      </c>
      <c r="B81" s="72"/>
      <c r="C81" s="73"/>
      <c r="D81" s="14"/>
      <c r="E81" s="16">
        <v>25</v>
      </c>
      <c r="F81" s="16">
        <v>16</v>
      </c>
      <c r="G81" s="27">
        <f>SUM(G16:G80)</f>
        <v>871329068</v>
      </c>
      <c r="H81" s="27">
        <f aca="true" t="shared" si="5" ref="H81">SUM(H16:H80)</f>
        <v>0</v>
      </c>
      <c r="I81" s="27">
        <f>SUM(I16:I80)</f>
        <v>465402000</v>
      </c>
      <c r="J81" s="27">
        <f>SUM(J16:J80)</f>
        <v>5984127</v>
      </c>
      <c r="K81" s="35">
        <f>SUM(K16:K80)</f>
        <v>1336731068</v>
      </c>
      <c r="L81" s="47">
        <f>SUM(L16:L80)</f>
        <v>34895643058.41</v>
      </c>
      <c r="M81" s="35">
        <f>SUM(M16:M80)</f>
        <v>33558911990.41</v>
      </c>
      <c r="N81" s="46">
        <f aca="true" t="shared" si="6" ref="N81">SUM(N16:N80)</f>
        <v>161045337679.34998</v>
      </c>
      <c r="O81" s="26">
        <f>SUM(O16:O80)</f>
        <v>0.9937456712027148</v>
      </c>
    </row>
    <row r="82" ht="15.75">
      <c r="M82" s="21"/>
    </row>
    <row r="83" spans="2:13" ht="27.6" customHeight="1">
      <c r="B83" s="74"/>
      <c r="C83" s="74"/>
      <c r="D83" s="74"/>
      <c r="E83" s="74"/>
      <c r="F83" s="74"/>
      <c r="K83" s="20"/>
      <c r="L83" s="20"/>
      <c r="M83" s="20"/>
    </row>
    <row r="84" spans="3:6" ht="27.6" customHeight="1">
      <c r="C84" s="69"/>
      <c r="D84" s="69"/>
      <c r="E84" s="69"/>
      <c r="F84" s="69"/>
    </row>
  </sheetData>
  <mergeCells count="19">
    <mergeCell ref="C84:F84"/>
    <mergeCell ref="M14:M15"/>
    <mergeCell ref="A81:C81"/>
    <mergeCell ref="B83:F83"/>
    <mergeCell ref="G14:H14"/>
    <mergeCell ref="I14:I15"/>
    <mergeCell ref="A9:M9"/>
    <mergeCell ref="A12:A15"/>
    <mergeCell ref="D12:F14"/>
    <mergeCell ref="C12:C15"/>
    <mergeCell ref="K14:K15"/>
    <mergeCell ref="B12:B15"/>
    <mergeCell ref="J14:J15"/>
    <mergeCell ref="L12:O13"/>
    <mergeCell ref="L14:L15"/>
    <mergeCell ref="O14:O15"/>
    <mergeCell ref="G12:K13"/>
    <mergeCell ref="K11:O11"/>
    <mergeCell ref="G10:H10"/>
  </mergeCells>
  <printOptions/>
  <pageMargins left="0.91" right="0.43" top="0.65" bottom="0.45" header="0.3" footer="0.3"/>
  <pageSetup horizontalDpi="300" verticalDpi="300" orientation="landscape" paperSize="9" scale="60" r:id="rId2"/>
  <rowBreaks count="2" manualBreakCount="2">
    <brk id="49" max="16383" man="1"/>
    <brk id="8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Admin</cp:lastModifiedBy>
  <cp:lastPrinted>2014-06-26T02:35:27Z</cp:lastPrinted>
  <dcterms:created xsi:type="dcterms:W3CDTF">2013-11-13T07:24:47Z</dcterms:created>
  <dcterms:modified xsi:type="dcterms:W3CDTF">2014-11-04T06:40:54Z</dcterms:modified>
  <cp:category/>
  <cp:version/>
  <cp:contentType/>
  <cp:contentStatus/>
</cp:coreProperties>
</file>