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bers\Арилжааны тайлан\2022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_FilterDatabase" localSheetId="0" hidden="1">Sheet1!$B$16:$O$68</definedName>
    <definedName name="_xlnm.Print_Area" localSheetId="0">Sheet1!$A$1:$O$71</definedName>
  </definedNames>
  <calcPr calcId="152511"/>
</workbook>
</file>

<file path=xl/calcChain.xml><?xml version="1.0" encoding="utf-8"?>
<calcChain xmlns="http://schemas.openxmlformats.org/spreadsheetml/2006/main">
  <c r="A17" i="1" l="1"/>
  <c r="A18" i="1"/>
  <c r="A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N69" i="1" l="1"/>
  <c r="O68" i="1" s="1"/>
  <c r="D69" i="1" l="1"/>
  <c r="E69" i="1"/>
  <c r="F69" i="1"/>
  <c r="K69" i="1" l="1"/>
  <c r="L69" i="1"/>
  <c r="J69" i="1" l="1"/>
  <c r="H69" i="1"/>
  <c r="I69" i="1" l="1"/>
  <c r="G69" i="1" l="1"/>
  <c r="M69" i="1" l="1"/>
  <c r="O23" i="1"/>
  <c r="O16" i="1" l="1"/>
  <c r="O57" i="1"/>
  <c r="O51" i="1"/>
  <c r="O53" i="1"/>
  <c r="O22" i="1"/>
  <c r="O61" i="1"/>
  <c r="O67" i="1"/>
  <c r="O31" i="1"/>
  <c r="O25" i="1"/>
  <c r="O45" i="1"/>
  <c r="O56" i="1"/>
  <c r="O50" i="1"/>
  <c r="O64" i="1"/>
  <c r="O54" i="1"/>
  <c r="O49" i="1"/>
  <c r="O24" i="1"/>
  <c r="O26" i="1"/>
  <c r="O41" i="1"/>
  <c r="O17" i="1"/>
  <c r="O63" i="1"/>
  <c r="O60" i="1"/>
  <c r="O44" i="1"/>
  <c r="O38" i="1"/>
  <c r="O33" i="1"/>
  <c r="O28" i="1"/>
  <c r="O39" i="1"/>
  <c r="O18" i="1"/>
  <c r="O34" i="1"/>
  <c r="O29" i="1"/>
  <c r="O42" i="1"/>
  <c r="O66" i="1"/>
  <c r="O47" i="1"/>
  <c r="O21" i="1"/>
  <c r="O55" i="1"/>
  <c r="O59" i="1"/>
  <c r="O40" i="1"/>
  <c r="O46" i="1"/>
  <c r="O36" i="1"/>
  <c r="O58" i="1"/>
  <c r="O27" i="1"/>
  <c r="O35" i="1"/>
  <c r="O37" i="1"/>
  <c r="O19" i="1"/>
  <c r="O43" i="1"/>
  <c r="O52" i="1"/>
  <c r="O48" i="1"/>
  <c r="O65" i="1"/>
  <c r="O20" i="1"/>
  <c r="O62" i="1"/>
  <c r="O32" i="1"/>
  <c r="O30" i="1"/>
  <c r="O69" i="1" l="1"/>
</calcChain>
</file>

<file path=xl/sharedStrings.xml><?xml version="1.0" encoding="utf-8"?>
<sst xmlns="http://schemas.openxmlformats.org/spreadsheetml/2006/main" count="213" uniqueCount="130">
  <si>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</si>
  <si>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</si>
  <si>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</si>
  <si>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</si>
  <si>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</si>
  <si>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</si>
  <si>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</si>
  <si>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</si>
  <si>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</si>
  <si>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</si>
  <si>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</si>
  <si>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</si>
  <si>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</si>
  <si>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</si>
  <si>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</si>
  <si>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</si>
  <si>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</si>
  <si>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</si>
  <si>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</si>
  <si>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</si>
  <si>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</si>
  <si>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</si>
  <si>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</si>
  <si>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</si>
  <si>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</si>
  <si>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</si>
  <si>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</si>
  <si>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</si>
  <si>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</si>
  <si>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</si>
  <si>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</si>
  <si>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</si>
  <si>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</si>
  <si>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</si>
  <si>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</si>
  <si>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</si>
  <si>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</si>
  <si>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</si>
  <si>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</si>
  <si>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</si>
  <si>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</si>
  <si>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</si>
  <si>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</si>
  <si>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</si>
  <si>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</si>
  <si>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</si>
  <si>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</si>
  <si>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</si>
  <si>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</si>
  <si>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</si>
  <si>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</si>
  <si>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</si>
  <si>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</si>
  <si>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</si>
  <si>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</si>
  <si>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</si>
  <si>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</si>
  <si>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</si>
  <si>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</si>
  <si>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</si>
  <si>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</si>
  <si>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</si>
  <si>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</si>
  <si>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</si>
  <si>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</si>
  <si>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</si>
  <si>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</si>
  <si>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</si>
  <si>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</si>
  <si>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</si>
  <si>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</si>
  <si>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</si>
  <si>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</si>
  <si>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</si>
  <si>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</si>
  <si>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</si>
  <si>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</si>
  <si>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</si>
  <si>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</si>
  <si>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</si>
  <si>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</si>
  <si>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</si>
  <si>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</si>
  <si>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</si>
  <si>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</si>
  <si>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</si>
  <si>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</si>
  <si>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</si>
  <si>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</si>
  <si>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</si>
  <si>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</si>
  <si>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</si>
  <si>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</si>
  <si>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</si>
  <si>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</si>
  <si>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</si>
  <si>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</si>
  <si>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</si>
  <si>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</si>
  <si>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</si>
  <si>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</si>
  <si>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</si>
  <si>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</si>
  <si>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</si>
  <si>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</si>
  <si>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</si>
  <si>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</si>
  <si>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</si>
  <si>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</si>
  <si>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</si>
  <si>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</si>
  <si>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</si>
  <si>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</si>
  <si>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</si>
  <si>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</si>
  <si>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</si>
  <si>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</si>
  <si>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</si>
  <si>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</si>
  <si>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</si>
  <si>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ХБҮЦ</t>
  </si>
  <si>
    <t>"ӨЛЗИЙ ЭНД КО КАПИТАЛ ҮЦК" ХХК</t>
  </si>
  <si>
    <t>"ТИ ДИ БИ СЕКЬЮРИТИЗ ҮЦК" ХХК</t>
  </si>
  <si>
    <t>"СТОКЛАБ СЕКЬЮРИТИЗ ҮЦК" ХХК</t>
  </si>
  <si>
    <t xml:space="preserve"> </t>
  </si>
  <si>
    <t>2-р сарын арилжааны дүн</t>
  </si>
  <si>
    <t xml:space="preserve">2022 оны 2 дугаар сарын 28-ны байдлаар </t>
  </si>
  <si>
    <t>STOK</t>
  </si>
  <si>
    <t>MSDQ</t>
  </si>
  <si>
    <t>2022 оны арилжааны 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</si>
</sst>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/>
    </xf>
    <xf numFmtId="9" fontId="8" fillId="4" borderId="8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 2 2 17 2" xfId="4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0</xdr:row>
      <xdr:rowOff>73478</xdr:rowOff>
    </xdr:from>
    <xdr:to>
      <xdr:col>15</xdr:col>
      <xdr:colOff>27215</xdr:colOff>
      <xdr:row>7</xdr:row>
      <xdr:rowOff>54428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7215" y="73478"/>
          <a:ext cx="1881867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4"/>
  <sheetViews>
    <sheetView tabSelected="1" zoomScale="70" zoomScaleNormal="70" zoomScaleSheetLayoutView="70" zoomScalePageLayoutView="70" workbookViewId="0">
      <selection activeCell="I59" sqref="I59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6" width="15.5703125" style="1" customWidth="1"/>
    <col min="7" max="7" width="21.7109375" style="2" bestFit="1" customWidth="1"/>
    <col min="8" max="8" width="10" style="3" customWidth="1"/>
    <col min="9" max="9" width="26" style="3" customWidth="1"/>
    <col min="10" max="10" width="21.7109375" style="1" bestFit="1" customWidth="1"/>
    <col min="11" max="11" width="10.140625" style="1" customWidth="1"/>
    <col min="12" max="12" width="20.4257812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J7" s="5"/>
      <c r="K7" s="5"/>
      <c r="L7" s="5"/>
    </row>
    <row r="8" spans="1:16" x14ac:dyDescent="0.25">
      <c r="H8" s="6"/>
      <c r="I8" s="6"/>
      <c r="J8" s="7"/>
      <c r="K8" s="7"/>
      <c r="L8" s="7"/>
      <c r="M8" s="7"/>
    </row>
    <row r="9" spans="1:16" ht="15" customHeight="1" x14ac:dyDescent="0.25">
      <c r="B9" s="8"/>
      <c r="C9" s="9"/>
      <c r="D9" s="36" t="s">
        <v>0</v>
      </c>
      <c r="E9" s="36"/>
      <c r="F9" s="36"/>
      <c r="G9" s="36"/>
      <c r="H9" s="36"/>
      <c r="I9" s="36"/>
      <c r="J9" s="36"/>
      <c r="K9" s="36"/>
      <c r="L9" s="36"/>
      <c r="M9" s="9"/>
      <c r="N9" s="9"/>
      <c r="O9" s="9"/>
    </row>
    <row r="11" spans="1:16" ht="15" customHeight="1" thickBot="1" x14ac:dyDescent="0.3">
      <c r="L11" s="37" t="s">
        <v>126</v>
      </c>
      <c r="M11" s="37"/>
      <c r="N11" s="37"/>
      <c r="O11" s="37"/>
    </row>
    <row r="12" spans="1:16" ht="14.45" customHeight="1" x14ac:dyDescent="0.25">
      <c r="A12" s="38" t="s">
        <v>1</v>
      </c>
      <c r="B12" s="40" t="s">
        <v>2</v>
      </c>
      <c r="C12" s="40" t="s">
        <v>3</v>
      </c>
      <c r="D12" s="40" t="s">
        <v>4</v>
      </c>
      <c r="E12" s="40"/>
      <c r="F12" s="40"/>
      <c r="G12" s="42" t="s">
        <v>125</v>
      </c>
      <c r="H12" s="42"/>
      <c r="I12" s="42"/>
      <c r="J12" s="42"/>
      <c r="K12" s="42"/>
      <c r="L12" s="42"/>
      <c r="M12" s="42"/>
      <c r="N12" s="44" t="s">
        <v>129</v>
      </c>
      <c r="O12" s="45"/>
    </row>
    <row r="13" spans="1:16" s="8" customFormat="1" ht="15.75" customHeight="1" x14ac:dyDescent="0.25">
      <c r="A13" s="39"/>
      <c r="B13" s="41"/>
      <c r="C13" s="41"/>
      <c r="D13" s="41"/>
      <c r="E13" s="41"/>
      <c r="F13" s="41"/>
      <c r="G13" s="43"/>
      <c r="H13" s="43"/>
      <c r="I13" s="43"/>
      <c r="J13" s="43"/>
      <c r="K13" s="43"/>
      <c r="L13" s="43"/>
      <c r="M13" s="43"/>
      <c r="N13" s="33"/>
      <c r="O13" s="34"/>
      <c r="P13" s="10"/>
    </row>
    <row r="14" spans="1:16" s="8" customFormat="1" ht="33.75" customHeight="1" x14ac:dyDescent="0.25">
      <c r="A14" s="39"/>
      <c r="B14" s="41"/>
      <c r="C14" s="41"/>
      <c r="D14" s="41"/>
      <c r="E14" s="41"/>
      <c r="F14" s="41"/>
      <c r="G14" s="48" t="s">
        <v>5</v>
      </c>
      <c r="H14" s="49"/>
      <c r="I14" s="49"/>
      <c r="J14" s="43" t="s">
        <v>102</v>
      </c>
      <c r="K14" s="43"/>
      <c r="L14" s="43"/>
      <c r="M14" s="43" t="s">
        <v>6</v>
      </c>
      <c r="N14" s="33" t="s">
        <v>7</v>
      </c>
      <c r="O14" s="34" t="s">
        <v>8</v>
      </c>
      <c r="P14" s="10"/>
    </row>
    <row r="15" spans="1:16" s="8" customFormat="1" ht="47.25" x14ac:dyDescent="0.25">
      <c r="A15" s="39"/>
      <c r="B15" s="41"/>
      <c r="C15" s="41"/>
      <c r="D15" s="25" t="s">
        <v>9</v>
      </c>
      <c r="E15" s="25" t="s">
        <v>10</v>
      </c>
      <c r="F15" s="25" t="s">
        <v>11</v>
      </c>
      <c r="G15" s="26" t="s">
        <v>118</v>
      </c>
      <c r="H15" s="11" t="s">
        <v>101</v>
      </c>
      <c r="I15" s="26" t="s">
        <v>119</v>
      </c>
      <c r="J15" s="26" t="s">
        <v>103</v>
      </c>
      <c r="K15" s="26" t="s">
        <v>101</v>
      </c>
      <c r="L15" s="32" t="s">
        <v>120</v>
      </c>
      <c r="M15" s="43"/>
      <c r="N15" s="33"/>
      <c r="O15" s="35"/>
      <c r="P15" s="10"/>
    </row>
    <row r="16" spans="1:16" x14ac:dyDescent="0.25">
      <c r="A16" s="27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v>57376029823.149994</v>
      </c>
      <c r="H16" s="16">
        <v>0</v>
      </c>
      <c r="I16" s="16">
        <v>393388600</v>
      </c>
      <c r="J16" s="16">
        <v>0</v>
      </c>
      <c r="K16" s="16">
        <v>0</v>
      </c>
      <c r="L16" s="16">
        <v>0</v>
      </c>
      <c r="M16" s="24">
        <v>57769418423.149994</v>
      </c>
      <c r="N16" s="24">
        <v>66450015333.62999</v>
      </c>
      <c r="O16" s="28">
        <f>N16/$N$69</f>
        <v>0.34846655682280775</v>
      </c>
    </row>
    <row r="17" spans="1:16" x14ac:dyDescent="0.25">
      <c r="A17" s="27">
        <f>+A16+1</f>
        <v>2</v>
      </c>
      <c r="B17" s="12" t="s">
        <v>75</v>
      </c>
      <c r="C17" s="13" t="s">
        <v>106</v>
      </c>
      <c r="D17" s="14" t="s">
        <v>14</v>
      </c>
      <c r="E17" s="15"/>
      <c r="F17" s="15" t="s">
        <v>14</v>
      </c>
      <c r="G17" s="16">
        <v>2524242690.1999998</v>
      </c>
      <c r="H17" s="16">
        <v>0</v>
      </c>
      <c r="I17" s="16">
        <v>1000000</v>
      </c>
      <c r="J17" s="16">
        <v>7965000000</v>
      </c>
      <c r="K17" s="16">
        <v>0</v>
      </c>
      <c r="L17" s="16">
        <v>0</v>
      </c>
      <c r="M17" s="24">
        <v>10490242690.200001</v>
      </c>
      <c r="N17" s="24">
        <v>43105410934.509995</v>
      </c>
      <c r="O17" s="28">
        <f>N17/$N$69</f>
        <v>0.2260465111010887</v>
      </c>
    </row>
    <row r="18" spans="1:16" x14ac:dyDescent="0.25">
      <c r="A18" s="27">
        <f t="shared" ref="A18:A61" si="0">+A17+1</f>
        <v>3</v>
      </c>
      <c r="B18" s="12" t="s">
        <v>27</v>
      </c>
      <c r="C18" s="13" t="s">
        <v>28</v>
      </c>
      <c r="D18" s="14" t="s">
        <v>14</v>
      </c>
      <c r="E18" s="15" t="s">
        <v>14</v>
      </c>
      <c r="F18" s="15" t="s">
        <v>14</v>
      </c>
      <c r="G18" s="16">
        <v>3835515093.04</v>
      </c>
      <c r="H18" s="16">
        <v>0</v>
      </c>
      <c r="I18" s="16">
        <v>13361920</v>
      </c>
      <c r="J18" s="16">
        <v>0</v>
      </c>
      <c r="K18" s="16">
        <v>0</v>
      </c>
      <c r="L18" s="16">
        <v>0</v>
      </c>
      <c r="M18" s="24">
        <v>3848877013.04</v>
      </c>
      <c r="N18" s="24">
        <v>29827314938.130001</v>
      </c>
      <c r="O18" s="28">
        <f>N18/$N$69</f>
        <v>0.15641564089300375</v>
      </c>
    </row>
    <row r="19" spans="1:16" x14ac:dyDescent="0.25">
      <c r="A19" s="27">
        <f t="shared" si="0"/>
        <v>4</v>
      </c>
      <c r="B19" s="12" t="s">
        <v>31</v>
      </c>
      <c r="C19" s="13" t="s">
        <v>32</v>
      </c>
      <c r="D19" s="14" t="s">
        <v>14</v>
      </c>
      <c r="E19" s="15"/>
      <c r="F19" s="15"/>
      <c r="G19" s="16">
        <v>18806956934.540001</v>
      </c>
      <c r="H19" s="16">
        <v>0</v>
      </c>
      <c r="I19" s="16">
        <v>499400100</v>
      </c>
      <c r="J19" s="16">
        <v>2000000000</v>
      </c>
      <c r="K19" s="16">
        <v>0</v>
      </c>
      <c r="L19" s="16">
        <v>0</v>
      </c>
      <c r="M19" s="24">
        <v>21306357034.540001</v>
      </c>
      <c r="N19" s="24">
        <v>24199796005.34</v>
      </c>
      <c r="O19" s="28">
        <f>N19/$N$69</f>
        <v>0.12690470494936612</v>
      </c>
    </row>
    <row r="20" spans="1:16" x14ac:dyDescent="0.25">
      <c r="A20" s="27">
        <f t="shared" si="0"/>
        <v>5</v>
      </c>
      <c r="B20" s="12" t="s">
        <v>41</v>
      </c>
      <c r="C20" s="13" t="s">
        <v>42</v>
      </c>
      <c r="D20" s="14" t="s">
        <v>14</v>
      </c>
      <c r="E20" s="15" t="s">
        <v>14</v>
      </c>
      <c r="F20" s="15"/>
      <c r="G20" s="16">
        <v>1618955.7</v>
      </c>
      <c r="H20" s="16">
        <v>0</v>
      </c>
      <c r="I20" s="16">
        <v>5494406400</v>
      </c>
      <c r="J20" s="16">
        <v>0</v>
      </c>
      <c r="K20" s="16">
        <v>0</v>
      </c>
      <c r="L20" s="16">
        <v>0</v>
      </c>
      <c r="M20" s="24">
        <v>5496025355.6999998</v>
      </c>
      <c r="N20" s="24">
        <v>5538386090.6999998</v>
      </c>
      <c r="O20" s="28">
        <f>N20/$N$69</f>
        <v>2.9043519729706164E-2</v>
      </c>
    </row>
    <row r="21" spans="1:16" x14ac:dyDescent="0.25">
      <c r="A21" s="27">
        <f t="shared" si="0"/>
        <v>6</v>
      </c>
      <c r="B21" s="12" t="s">
        <v>12</v>
      </c>
      <c r="C21" s="13" t="s">
        <v>13</v>
      </c>
      <c r="D21" s="14" t="s">
        <v>14</v>
      </c>
      <c r="E21" s="15" t="s">
        <v>14</v>
      </c>
      <c r="F21" s="15" t="s">
        <v>14</v>
      </c>
      <c r="G21" s="16">
        <v>1516644325.01</v>
      </c>
      <c r="H21" s="16">
        <v>0</v>
      </c>
      <c r="I21" s="16">
        <v>49869133.579999998</v>
      </c>
      <c r="J21" s="16">
        <v>30700000</v>
      </c>
      <c r="K21" s="16">
        <v>0</v>
      </c>
      <c r="L21" s="16">
        <v>0</v>
      </c>
      <c r="M21" s="24">
        <v>1597213458.5899999</v>
      </c>
      <c r="N21" s="24">
        <v>5126066077.3299999</v>
      </c>
      <c r="O21" s="28">
        <f>N21/$N$69</f>
        <v>2.6881296972543572E-2</v>
      </c>
    </row>
    <row r="22" spans="1:16" x14ac:dyDescent="0.25">
      <c r="A22" s="27">
        <f t="shared" si="0"/>
        <v>7</v>
      </c>
      <c r="B22" s="12" t="s">
        <v>108</v>
      </c>
      <c r="C22" s="13" t="s">
        <v>109</v>
      </c>
      <c r="D22" s="14" t="s">
        <v>14</v>
      </c>
      <c r="E22" s="14" t="s">
        <v>14</v>
      </c>
      <c r="F22" s="14"/>
      <c r="G22" s="16">
        <v>14284081</v>
      </c>
      <c r="H22" s="16">
        <v>0</v>
      </c>
      <c r="I22" s="16">
        <v>1481600100</v>
      </c>
      <c r="J22" s="16">
        <v>0</v>
      </c>
      <c r="K22" s="16">
        <v>0</v>
      </c>
      <c r="L22" s="16">
        <v>0</v>
      </c>
      <c r="M22" s="24">
        <v>1495884181</v>
      </c>
      <c r="N22" s="24">
        <v>3297193757.1999998</v>
      </c>
      <c r="O22" s="28">
        <f>N22/$N$69</f>
        <v>1.7290616864126706E-2</v>
      </c>
    </row>
    <row r="23" spans="1:16" x14ac:dyDescent="0.25">
      <c r="A23" s="27">
        <f t="shared" si="0"/>
        <v>8</v>
      </c>
      <c r="B23" s="12" t="s">
        <v>89</v>
      </c>
      <c r="C23" s="13" t="s">
        <v>90</v>
      </c>
      <c r="D23" s="14" t="s">
        <v>14</v>
      </c>
      <c r="E23" s="15"/>
      <c r="F23" s="15"/>
      <c r="G23" s="16">
        <v>968015556.49000001</v>
      </c>
      <c r="H23" s="16">
        <v>0</v>
      </c>
      <c r="I23" s="16">
        <v>0</v>
      </c>
      <c r="J23" s="16">
        <v>1000000</v>
      </c>
      <c r="K23" s="16">
        <v>0</v>
      </c>
      <c r="L23" s="16">
        <v>0</v>
      </c>
      <c r="M23" s="24">
        <v>969015556.49000001</v>
      </c>
      <c r="N23" s="24">
        <v>2892549559.6399999</v>
      </c>
      <c r="O23" s="28">
        <f>N23/$N$69</f>
        <v>1.5168646394231277E-2</v>
      </c>
    </row>
    <row r="24" spans="1:16" x14ac:dyDescent="0.25">
      <c r="A24" s="27">
        <f t="shared" si="0"/>
        <v>9</v>
      </c>
      <c r="B24" s="12" t="s">
        <v>24</v>
      </c>
      <c r="C24" s="13" t="s">
        <v>122</v>
      </c>
      <c r="D24" s="14" t="s">
        <v>14</v>
      </c>
      <c r="E24" s="15" t="s">
        <v>14</v>
      </c>
      <c r="F24" s="15"/>
      <c r="G24" s="16">
        <v>642389814.00999999</v>
      </c>
      <c r="H24" s="16">
        <v>0</v>
      </c>
      <c r="I24" s="16">
        <v>12286077.199999999</v>
      </c>
      <c r="J24" s="16">
        <v>1000000</v>
      </c>
      <c r="K24" s="16">
        <v>0</v>
      </c>
      <c r="L24" s="16">
        <v>0</v>
      </c>
      <c r="M24" s="24">
        <v>655675891.21000004</v>
      </c>
      <c r="N24" s="24">
        <v>1604892670.2800002</v>
      </c>
      <c r="O24" s="28">
        <f>N24/$N$69</f>
        <v>8.4161218033549385E-3</v>
      </c>
    </row>
    <row r="25" spans="1:16" s="23" customFormat="1" x14ac:dyDescent="0.25">
      <c r="A25" s="27">
        <f t="shared" si="0"/>
        <v>10</v>
      </c>
      <c r="B25" s="12" t="s">
        <v>23</v>
      </c>
      <c r="C25" s="13" t="s">
        <v>121</v>
      </c>
      <c r="D25" s="14" t="s">
        <v>14</v>
      </c>
      <c r="E25" s="15" t="s">
        <v>14</v>
      </c>
      <c r="F25" s="15"/>
      <c r="G25" s="16">
        <v>575987255.93000007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24">
        <v>575987255.93000007</v>
      </c>
      <c r="N25" s="24">
        <v>1410332348.29</v>
      </c>
      <c r="O25" s="28">
        <f>N25/$N$69</f>
        <v>7.3958396385157667E-3</v>
      </c>
      <c r="P25" s="10"/>
    </row>
    <row r="26" spans="1:16" x14ac:dyDescent="0.25">
      <c r="A26" s="27">
        <f t="shared" si="0"/>
        <v>11</v>
      </c>
      <c r="B26" s="12" t="s">
        <v>39</v>
      </c>
      <c r="C26" s="13" t="s">
        <v>40</v>
      </c>
      <c r="D26" s="14" t="s">
        <v>14</v>
      </c>
      <c r="E26" s="14"/>
      <c r="F26" s="15"/>
      <c r="G26" s="16">
        <v>609629091.28999996</v>
      </c>
      <c r="H26" s="16">
        <v>0</v>
      </c>
      <c r="I26" s="16">
        <v>1980000</v>
      </c>
      <c r="J26" s="16">
        <v>0</v>
      </c>
      <c r="K26" s="16">
        <v>0</v>
      </c>
      <c r="L26" s="16">
        <v>0</v>
      </c>
      <c r="M26" s="24">
        <v>611609091.28999996</v>
      </c>
      <c r="N26" s="24">
        <v>1205298203.1799998</v>
      </c>
      <c r="O26" s="28">
        <f>N26/$N$69</f>
        <v>6.3206323233801981E-3</v>
      </c>
    </row>
    <row r="27" spans="1:16" x14ac:dyDescent="0.25">
      <c r="A27" s="27">
        <f t="shared" si="0"/>
        <v>12</v>
      </c>
      <c r="B27" s="12" t="s">
        <v>57</v>
      </c>
      <c r="C27" s="13" t="s">
        <v>58</v>
      </c>
      <c r="D27" s="14" t="s">
        <v>14</v>
      </c>
      <c r="E27" s="15"/>
      <c r="F27" s="15"/>
      <c r="G27" s="16">
        <v>4978662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24">
        <v>4978662</v>
      </c>
      <c r="N27" s="24">
        <v>861970895.07999992</v>
      </c>
      <c r="O27" s="28">
        <f>N27/$N$69</f>
        <v>4.5202100914788898E-3</v>
      </c>
    </row>
    <row r="28" spans="1:16" x14ac:dyDescent="0.25">
      <c r="A28" s="27">
        <f t="shared" si="0"/>
        <v>13</v>
      </c>
      <c r="B28" s="12" t="s">
        <v>25</v>
      </c>
      <c r="C28" s="13" t="s">
        <v>26</v>
      </c>
      <c r="D28" s="14" t="s">
        <v>14</v>
      </c>
      <c r="E28" s="15" t="s">
        <v>14</v>
      </c>
      <c r="F28" s="15" t="s">
        <v>14</v>
      </c>
      <c r="G28" s="16">
        <v>340410043.62</v>
      </c>
      <c r="H28" s="16">
        <v>0</v>
      </c>
      <c r="I28" s="16">
        <v>2115513.7200000002</v>
      </c>
      <c r="J28" s="16">
        <v>0</v>
      </c>
      <c r="K28" s="16">
        <v>0</v>
      </c>
      <c r="L28" s="16">
        <v>0</v>
      </c>
      <c r="M28" s="24">
        <v>342525557.34000003</v>
      </c>
      <c r="N28" s="24">
        <v>859359998.81000006</v>
      </c>
      <c r="O28" s="28">
        <f>N28/$N$69</f>
        <v>4.5065184462797069E-3</v>
      </c>
    </row>
    <row r="29" spans="1:16" x14ac:dyDescent="0.25">
      <c r="A29" s="27">
        <f t="shared" si="0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v>80397517.789999992</v>
      </c>
      <c r="H29" s="16">
        <v>0</v>
      </c>
      <c r="I29" s="16">
        <v>39627331.920000002</v>
      </c>
      <c r="J29" s="16">
        <v>0</v>
      </c>
      <c r="K29" s="16">
        <v>0</v>
      </c>
      <c r="L29" s="16">
        <v>0</v>
      </c>
      <c r="M29" s="24">
        <v>120024849.70999999</v>
      </c>
      <c r="N29" s="24">
        <v>778475599.9000001</v>
      </c>
      <c r="O29" s="28">
        <f>N29/$N$69</f>
        <v>4.0823574006074474E-3</v>
      </c>
    </row>
    <row r="30" spans="1:16" x14ac:dyDescent="0.25">
      <c r="A30" s="27">
        <f t="shared" si="0"/>
        <v>15</v>
      </c>
      <c r="B30" s="12" t="s">
        <v>77</v>
      </c>
      <c r="C30" s="13" t="s">
        <v>78</v>
      </c>
      <c r="D30" s="14" t="s">
        <v>14</v>
      </c>
      <c r="E30" s="15"/>
      <c r="F30" s="15"/>
      <c r="G30" s="16">
        <v>52405521.100000001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24">
        <v>52405521.100000001</v>
      </c>
      <c r="N30" s="24">
        <v>631109797.10000002</v>
      </c>
      <c r="O30" s="28">
        <f>N30/$N$69</f>
        <v>3.3095651952585359E-3</v>
      </c>
    </row>
    <row r="31" spans="1:16" x14ac:dyDescent="0.25">
      <c r="A31" s="27">
        <f t="shared" si="0"/>
        <v>16</v>
      </c>
      <c r="B31" s="12" t="s">
        <v>115</v>
      </c>
      <c r="C31" s="13" t="s">
        <v>116</v>
      </c>
      <c r="D31" s="14" t="s">
        <v>14</v>
      </c>
      <c r="E31" s="15"/>
      <c r="F31" s="14" t="s">
        <v>14</v>
      </c>
      <c r="G31" s="16">
        <v>51881867</v>
      </c>
      <c r="H31" s="16">
        <v>0</v>
      </c>
      <c r="I31" s="16">
        <v>0</v>
      </c>
      <c r="J31" s="16">
        <v>0</v>
      </c>
      <c r="K31" s="24">
        <v>0</v>
      </c>
      <c r="L31" s="16">
        <v>0</v>
      </c>
      <c r="M31" s="24">
        <v>51881867</v>
      </c>
      <c r="N31" s="24">
        <v>462027961.10000002</v>
      </c>
      <c r="O31" s="28">
        <f>N31/$N$69</f>
        <v>2.4228932371501998E-3</v>
      </c>
    </row>
    <row r="32" spans="1:16" x14ac:dyDescent="0.25">
      <c r="A32" s="27">
        <f t="shared" si="0"/>
        <v>17</v>
      </c>
      <c r="B32" s="12" t="s">
        <v>35</v>
      </c>
      <c r="C32" s="13" t="s">
        <v>36</v>
      </c>
      <c r="D32" s="14" t="s">
        <v>14</v>
      </c>
      <c r="E32" s="15" t="s">
        <v>14</v>
      </c>
      <c r="F32" s="15" t="s">
        <v>14</v>
      </c>
      <c r="G32" s="16">
        <v>167611656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24">
        <v>167611656</v>
      </c>
      <c r="N32" s="24">
        <v>408907642.72000003</v>
      </c>
      <c r="O32" s="28">
        <f>N32/$N$69</f>
        <v>2.1443281480336323E-3</v>
      </c>
    </row>
    <row r="33" spans="1:16" x14ac:dyDescent="0.25">
      <c r="A33" s="27">
        <f t="shared" si="0"/>
        <v>18</v>
      </c>
      <c r="B33" s="12" t="s">
        <v>15</v>
      </c>
      <c r="C33" s="13" t="s">
        <v>16</v>
      </c>
      <c r="D33" s="14" t="s">
        <v>14</v>
      </c>
      <c r="E33" s="15"/>
      <c r="F33" s="15" t="s">
        <v>14</v>
      </c>
      <c r="G33" s="16">
        <v>159831789.73000002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24">
        <v>159831789.73000002</v>
      </c>
      <c r="N33" s="24">
        <v>367323815.60000002</v>
      </c>
      <c r="O33" s="28">
        <f>N33/$N$69</f>
        <v>1.9262608837408023E-3</v>
      </c>
    </row>
    <row r="34" spans="1:16" x14ac:dyDescent="0.25">
      <c r="A34" s="27">
        <f t="shared" si="0"/>
        <v>19</v>
      </c>
      <c r="B34" s="12" t="s">
        <v>79</v>
      </c>
      <c r="C34" s="13" t="s">
        <v>80</v>
      </c>
      <c r="D34" s="14" t="s">
        <v>14</v>
      </c>
      <c r="E34" s="15" t="s">
        <v>14</v>
      </c>
      <c r="F34" s="15"/>
      <c r="G34" s="16">
        <v>59441190.43</v>
      </c>
      <c r="H34" s="16">
        <v>0</v>
      </c>
      <c r="I34" s="16">
        <v>9155040</v>
      </c>
      <c r="J34" s="16">
        <v>0</v>
      </c>
      <c r="K34" s="16">
        <v>0</v>
      </c>
      <c r="L34" s="16">
        <v>0</v>
      </c>
      <c r="M34" s="24">
        <v>68596230.430000007</v>
      </c>
      <c r="N34" s="24">
        <v>238253736.15000001</v>
      </c>
      <c r="O34" s="28">
        <f>N34/$N$69</f>
        <v>1.2494121885377881E-3</v>
      </c>
    </row>
    <row r="35" spans="1:16" x14ac:dyDescent="0.25">
      <c r="A35" s="27">
        <f t="shared" si="0"/>
        <v>20</v>
      </c>
      <c r="B35" s="12" t="s">
        <v>29</v>
      </c>
      <c r="C35" s="13" t="s">
        <v>30</v>
      </c>
      <c r="D35" s="14" t="s">
        <v>14</v>
      </c>
      <c r="E35" s="15" t="s">
        <v>14</v>
      </c>
      <c r="F35" s="15"/>
      <c r="G35" s="16">
        <v>78030862.099999994</v>
      </c>
      <c r="H35" s="16">
        <v>0</v>
      </c>
      <c r="I35" s="16">
        <v>28662000</v>
      </c>
      <c r="J35" s="16">
        <v>400000</v>
      </c>
      <c r="K35" s="16">
        <v>0</v>
      </c>
      <c r="L35" s="16">
        <v>0</v>
      </c>
      <c r="M35" s="24">
        <v>107092862.09999999</v>
      </c>
      <c r="N35" s="24">
        <v>237381216.81999999</v>
      </c>
      <c r="O35" s="28">
        <f>N35/$N$69</f>
        <v>1.2448366620287285E-3</v>
      </c>
    </row>
    <row r="36" spans="1:16" x14ac:dyDescent="0.25">
      <c r="A36" s="27">
        <f t="shared" si="0"/>
        <v>21</v>
      </c>
      <c r="B36" s="12" t="s">
        <v>87</v>
      </c>
      <c r="C36" s="13" t="s">
        <v>88</v>
      </c>
      <c r="D36" s="14" t="s">
        <v>14</v>
      </c>
      <c r="E36" s="15" t="s">
        <v>14</v>
      </c>
      <c r="F36" s="15" t="s">
        <v>14</v>
      </c>
      <c r="G36" s="16">
        <v>86820861.349999994</v>
      </c>
      <c r="H36" s="16">
        <v>0</v>
      </c>
      <c r="I36" s="16">
        <v>0</v>
      </c>
      <c r="J36" s="16">
        <v>1900000</v>
      </c>
      <c r="K36" s="16">
        <v>0</v>
      </c>
      <c r="L36" s="16">
        <v>0</v>
      </c>
      <c r="M36" s="24">
        <v>88720861.349999994</v>
      </c>
      <c r="N36" s="24">
        <v>178611214.03</v>
      </c>
      <c r="O36" s="28">
        <f>N36/$N$69</f>
        <v>9.3664440031327324E-4</v>
      </c>
    </row>
    <row r="37" spans="1:16" x14ac:dyDescent="0.25">
      <c r="A37" s="27">
        <f t="shared" si="0"/>
        <v>22</v>
      </c>
      <c r="B37" s="12" t="s">
        <v>55</v>
      </c>
      <c r="C37" s="13" t="s">
        <v>56</v>
      </c>
      <c r="D37" s="14" t="s">
        <v>14</v>
      </c>
      <c r="E37" s="15" t="s">
        <v>14</v>
      </c>
      <c r="F37" s="15"/>
      <c r="G37" s="16">
        <v>108114693.7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24">
        <v>108114693.7</v>
      </c>
      <c r="N37" s="24">
        <v>131505989.92</v>
      </c>
      <c r="O37" s="28">
        <f>N37/$N$69</f>
        <v>6.8962270781907948E-4</v>
      </c>
    </row>
    <row r="38" spans="1:16" x14ac:dyDescent="0.25">
      <c r="A38" s="27">
        <f t="shared" si="0"/>
        <v>23</v>
      </c>
      <c r="B38" s="12" t="s">
        <v>73</v>
      </c>
      <c r="C38" s="13" t="s">
        <v>74</v>
      </c>
      <c r="D38" s="14" t="s">
        <v>14</v>
      </c>
      <c r="E38" s="15"/>
      <c r="F38" s="15"/>
      <c r="G38" s="16">
        <v>16582410.24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24">
        <v>16582410.24</v>
      </c>
      <c r="N38" s="24">
        <v>117720432.45999999</v>
      </c>
      <c r="O38" s="28">
        <f>N38/$N$69</f>
        <v>6.1733068925670014E-4</v>
      </c>
    </row>
    <row r="39" spans="1:16" x14ac:dyDescent="0.25">
      <c r="A39" s="27">
        <f t="shared" si="0"/>
        <v>24</v>
      </c>
      <c r="B39" s="12" t="s">
        <v>33</v>
      </c>
      <c r="C39" s="13" t="s">
        <v>34</v>
      </c>
      <c r="D39" s="14" t="s">
        <v>14</v>
      </c>
      <c r="E39" s="15"/>
      <c r="F39" s="15"/>
      <c r="G39" s="16">
        <v>32329360.809999999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24">
        <v>32329360.809999999</v>
      </c>
      <c r="N39" s="24">
        <v>107692667.2</v>
      </c>
      <c r="O39" s="28">
        <f>N39/$N$69</f>
        <v>5.6474468434405565E-4</v>
      </c>
      <c r="P39" s="1"/>
    </row>
    <row r="40" spans="1:16" x14ac:dyDescent="0.25">
      <c r="A40" s="27">
        <f t="shared" si="0"/>
        <v>25</v>
      </c>
      <c r="B40" s="12" t="s">
        <v>43</v>
      </c>
      <c r="C40" s="13" t="s">
        <v>44</v>
      </c>
      <c r="D40" s="14" t="s">
        <v>14</v>
      </c>
      <c r="E40" s="15"/>
      <c r="F40" s="15"/>
      <c r="G40" s="16">
        <v>22402452.800000001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4">
        <v>22402452.800000001</v>
      </c>
      <c r="N40" s="24">
        <v>95334963.549999997</v>
      </c>
      <c r="O40" s="28">
        <f>N40/$N$69</f>
        <v>4.9994038867111281E-4</v>
      </c>
    </row>
    <row r="41" spans="1:16" x14ac:dyDescent="0.25">
      <c r="A41" s="27">
        <f t="shared" si="0"/>
        <v>26</v>
      </c>
      <c r="B41" s="12" t="s">
        <v>81</v>
      </c>
      <c r="C41" s="13" t="s">
        <v>82</v>
      </c>
      <c r="D41" s="14" t="s">
        <v>14</v>
      </c>
      <c r="E41" s="15"/>
      <c r="F41" s="15"/>
      <c r="G41" s="16">
        <v>28517732.75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24">
        <v>28517732.75</v>
      </c>
      <c r="N41" s="24">
        <v>69381124.25999999</v>
      </c>
      <c r="O41" s="28">
        <f>N41/$N$69</f>
        <v>3.6383741008923025E-4</v>
      </c>
    </row>
    <row r="42" spans="1:16" x14ac:dyDescent="0.25">
      <c r="A42" s="27">
        <f t="shared" si="0"/>
        <v>27</v>
      </c>
      <c r="B42" s="12" t="s">
        <v>127</v>
      </c>
      <c r="C42" s="13" t="s">
        <v>123</v>
      </c>
      <c r="D42" s="14" t="s">
        <v>14</v>
      </c>
      <c r="E42" s="15"/>
      <c r="F42" s="15"/>
      <c r="G42" s="16">
        <v>3096117.8</v>
      </c>
      <c r="H42" s="16">
        <v>0</v>
      </c>
      <c r="I42" s="16">
        <v>0</v>
      </c>
      <c r="J42" s="16">
        <v>0</v>
      </c>
      <c r="K42" s="16">
        <v>0</v>
      </c>
      <c r="L42" s="16" t="s">
        <v>124</v>
      </c>
      <c r="M42" s="24">
        <v>34011408.899999999</v>
      </c>
      <c r="N42" s="24">
        <v>68022817.799999997</v>
      </c>
      <c r="O42" s="28">
        <f>N42/$N$69</f>
        <v>3.5671439630435869E-4</v>
      </c>
    </row>
    <row r="43" spans="1:16" x14ac:dyDescent="0.25">
      <c r="A43" s="27">
        <f t="shared" si="0"/>
        <v>28</v>
      </c>
      <c r="B43" s="12" t="s">
        <v>45</v>
      </c>
      <c r="C43" s="13" t="s">
        <v>46</v>
      </c>
      <c r="D43" s="14" t="s">
        <v>14</v>
      </c>
      <c r="E43" s="15"/>
      <c r="F43" s="15"/>
      <c r="G43" s="16">
        <v>10380871.99</v>
      </c>
      <c r="H43" s="16">
        <v>0</v>
      </c>
      <c r="I43" s="16">
        <v>5500000</v>
      </c>
      <c r="J43" s="16">
        <v>0</v>
      </c>
      <c r="K43" s="16">
        <v>0</v>
      </c>
      <c r="L43" s="16">
        <v>0</v>
      </c>
      <c r="M43" s="24">
        <v>15880871.99</v>
      </c>
      <c r="N43" s="24">
        <v>67770780.569999993</v>
      </c>
      <c r="O43" s="28">
        <f>N43/$N$69</f>
        <v>3.5539270291891242E-4</v>
      </c>
    </row>
    <row r="44" spans="1:16" x14ac:dyDescent="0.25">
      <c r="A44" s="27">
        <f t="shared" si="0"/>
        <v>29</v>
      </c>
      <c r="B44" s="12" t="s">
        <v>91</v>
      </c>
      <c r="C44" s="13" t="s">
        <v>92</v>
      </c>
      <c r="D44" s="14" t="s">
        <v>14</v>
      </c>
      <c r="E44" s="15" t="s">
        <v>14</v>
      </c>
      <c r="F44" s="15" t="s">
        <v>14</v>
      </c>
      <c r="G44" s="16">
        <v>21516174.600000001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4">
        <v>21516174.600000001</v>
      </c>
      <c r="N44" s="24">
        <v>53531334.600000001</v>
      </c>
      <c r="O44" s="28">
        <f>N44/$N$69</f>
        <v>2.8072047472878475E-4</v>
      </c>
    </row>
    <row r="45" spans="1:16" x14ac:dyDescent="0.25">
      <c r="A45" s="27">
        <f t="shared" si="0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v>27880280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4">
        <v>27880280</v>
      </c>
      <c r="N45" s="24">
        <v>51091280</v>
      </c>
      <c r="O45" s="28">
        <f>N45/$N$69</f>
        <v>2.6792473012808587E-4</v>
      </c>
    </row>
    <row r="46" spans="1:16" x14ac:dyDescent="0.25">
      <c r="A46" s="27">
        <f t="shared" si="0"/>
        <v>31</v>
      </c>
      <c r="B46" s="12" t="s">
        <v>67</v>
      </c>
      <c r="C46" s="13" t="s">
        <v>68</v>
      </c>
      <c r="D46" s="14" t="s">
        <v>14</v>
      </c>
      <c r="E46" s="15"/>
      <c r="F46" s="15"/>
      <c r="G46" s="16">
        <v>14990781.670000002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4">
        <v>14990781.670000002</v>
      </c>
      <c r="N46" s="24">
        <v>44678377.670000002</v>
      </c>
      <c r="O46" s="28">
        <f>N46/$N$69</f>
        <v>2.3429521201652118E-4</v>
      </c>
    </row>
    <row r="47" spans="1:16" x14ac:dyDescent="0.25">
      <c r="A47" s="27">
        <f t="shared" si="0"/>
        <v>32</v>
      </c>
      <c r="B47" s="12" t="s">
        <v>17</v>
      </c>
      <c r="C47" s="13" t="s">
        <v>18</v>
      </c>
      <c r="D47" s="14" t="s">
        <v>14</v>
      </c>
      <c r="E47" s="15"/>
      <c r="F47" s="15" t="s">
        <v>14</v>
      </c>
      <c r="G47" s="16">
        <v>10678392.76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4">
        <v>10678392.76</v>
      </c>
      <c r="N47" s="24">
        <v>34166773.890000001</v>
      </c>
      <c r="O47" s="28">
        <f>N47/$N$69</f>
        <v>1.7917193841738904E-4</v>
      </c>
    </row>
    <row r="48" spans="1:16" x14ac:dyDescent="0.25">
      <c r="A48" s="27">
        <f t="shared" si="0"/>
        <v>33</v>
      </c>
      <c r="B48" s="12" t="s">
        <v>63</v>
      </c>
      <c r="C48" s="13" t="s">
        <v>64</v>
      </c>
      <c r="D48" s="14" t="s">
        <v>14</v>
      </c>
      <c r="E48" s="15"/>
      <c r="F48" s="15"/>
      <c r="G48" s="16">
        <v>13088981.6</v>
      </c>
      <c r="H48" s="16">
        <v>0</v>
      </c>
      <c r="I48" s="16">
        <v>2807161</v>
      </c>
      <c r="J48" s="16">
        <v>0</v>
      </c>
      <c r="K48" s="16">
        <v>0</v>
      </c>
      <c r="L48" s="16">
        <v>0</v>
      </c>
      <c r="M48" s="24">
        <v>15896142.6</v>
      </c>
      <c r="N48" s="24">
        <v>29980348.909999996</v>
      </c>
      <c r="O48" s="28">
        <f>N48/$N$69</f>
        <v>1.5721815720525306E-4</v>
      </c>
    </row>
    <row r="49" spans="1:16" x14ac:dyDescent="0.25">
      <c r="A49" s="27">
        <f t="shared" si="0"/>
        <v>34</v>
      </c>
      <c r="B49" s="12" t="s">
        <v>114</v>
      </c>
      <c r="C49" s="13" t="s">
        <v>113</v>
      </c>
      <c r="D49" s="14" t="s">
        <v>14</v>
      </c>
      <c r="E49" s="15"/>
      <c r="F49" s="15"/>
      <c r="G49" s="16">
        <v>7176614.5999999996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24">
        <v>7176614.5999999996</v>
      </c>
      <c r="N49" s="24">
        <v>24218853.799999997</v>
      </c>
      <c r="O49" s="28">
        <f>N49/$N$69</f>
        <v>1.2700464479215566E-4</v>
      </c>
    </row>
    <row r="50" spans="1:16" x14ac:dyDescent="0.25">
      <c r="A50" s="27">
        <f t="shared" si="0"/>
        <v>35</v>
      </c>
      <c r="B50" s="12" t="s">
        <v>69</v>
      </c>
      <c r="C50" s="13" t="s">
        <v>70</v>
      </c>
      <c r="D50" s="14" t="s">
        <v>14</v>
      </c>
      <c r="E50" s="15"/>
      <c r="F50" s="15"/>
      <c r="G50" s="16">
        <v>10658212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24">
        <v>10658212</v>
      </c>
      <c r="N50" s="24">
        <v>22845455.420000002</v>
      </c>
      <c r="O50" s="28">
        <f>N50/$N$69</f>
        <v>1.1980248837094543E-4</v>
      </c>
    </row>
    <row r="51" spans="1:16" x14ac:dyDescent="0.25">
      <c r="A51" s="27">
        <f t="shared" si="0"/>
        <v>36</v>
      </c>
      <c r="B51" s="12" t="s">
        <v>47</v>
      </c>
      <c r="C51" s="13" t="s">
        <v>48</v>
      </c>
      <c r="D51" s="14" t="s">
        <v>14</v>
      </c>
      <c r="E51" s="15"/>
      <c r="F51" s="15"/>
      <c r="G51" s="16">
        <v>20134874.149999999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24">
        <v>20134874.149999999</v>
      </c>
      <c r="N51" s="24">
        <v>21300211.149999999</v>
      </c>
      <c r="O51" s="28">
        <f>N51/$N$69</f>
        <v>1.1169916518112278E-4</v>
      </c>
    </row>
    <row r="52" spans="1:16" x14ac:dyDescent="0.25">
      <c r="A52" s="27">
        <f t="shared" si="0"/>
        <v>37</v>
      </c>
      <c r="B52" s="12" t="s">
        <v>85</v>
      </c>
      <c r="C52" s="13" t="s">
        <v>86</v>
      </c>
      <c r="D52" s="14" t="s">
        <v>14</v>
      </c>
      <c r="E52" s="15"/>
      <c r="F52" s="15"/>
      <c r="G52" s="16">
        <v>317078.27</v>
      </c>
      <c r="H52" s="16">
        <v>0</v>
      </c>
      <c r="I52" s="16">
        <v>3836488.32</v>
      </c>
      <c r="J52" s="16">
        <v>0</v>
      </c>
      <c r="K52" s="16">
        <v>0</v>
      </c>
      <c r="L52" s="16">
        <v>0</v>
      </c>
      <c r="M52" s="24">
        <v>4153566.59</v>
      </c>
      <c r="N52" s="24">
        <v>16066287.59</v>
      </c>
      <c r="O52" s="28">
        <f>N52/$N$69</f>
        <v>8.4252259225272194E-5</v>
      </c>
    </row>
    <row r="53" spans="1:16" x14ac:dyDescent="0.25">
      <c r="A53" s="27">
        <f t="shared" si="0"/>
        <v>38</v>
      </c>
      <c r="B53" s="12" t="s">
        <v>111</v>
      </c>
      <c r="C53" s="13" t="s">
        <v>112</v>
      </c>
      <c r="D53" s="14" t="s">
        <v>14</v>
      </c>
      <c r="E53" s="15"/>
      <c r="F53" s="15"/>
      <c r="G53" s="16">
        <v>5774291.4399999995</v>
      </c>
      <c r="H53" s="16">
        <v>0</v>
      </c>
      <c r="I53" s="16">
        <v>0</v>
      </c>
      <c r="J53" s="16">
        <v>0</v>
      </c>
      <c r="K53" s="16"/>
      <c r="L53" s="16">
        <v>0</v>
      </c>
      <c r="M53" s="24">
        <v>5774291.4399999995</v>
      </c>
      <c r="N53" s="24">
        <v>12882945.109999999</v>
      </c>
      <c r="O53" s="28">
        <f>N53/$N$69</f>
        <v>6.7558683044380435E-5</v>
      </c>
    </row>
    <row r="54" spans="1:16" x14ac:dyDescent="0.25">
      <c r="A54" s="27">
        <f t="shared" si="0"/>
        <v>39</v>
      </c>
      <c r="B54" s="12" t="s">
        <v>51</v>
      </c>
      <c r="C54" s="13" t="s">
        <v>52</v>
      </c>
      <c r="D54" s="14" t="s">
        <v>14</v>
      </c>
      <c r="E54" s="15"/>
      <c r="F54" s="15"/>
      <c r="G54" s="16">
        <v>2550648.44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24">
        <v>2550648.44</v>
      </c>
      <c r="N54" s="24">
        <v>12851902.539999999</v>
      </c>
      <c r="O54" s="28">
        <f>N54/$N$69</f>
        <v>6.7395894556996052E-5</v>
      </c>
    </row>
    <row r="55" spans="1:16" x14ac:dyDescent="0.25">
      <c r="A55" s="27">
        <f t="shared" si="0"/>
        <v>40</v>
      </c>
      <c r="B55" s="12" t="s">
        <v>37</v>
      </c>
      <c r="C55" s="13" t="s">
        <v>38</v>
      </c>
      <c r="D55" s="14" t="s">
        <v>14</v>
      </c>
      <c r="E55" s="15"/>
      <c r="F55" s="15"/>
      <c r="G55" s="16">
        <v>2197105.98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24">
        <v>2197105.98</v>
      </c>
      <c r="N55" s="24">
        <v>9963466.540000001</v>
      </c>
      <c r="O55" s="28">
        <f>N55/$N$69</f>
        <v>5.224881983519915E-5</v>
      </c>
    </row>
    <row r="56" spans="1:16" s="18" customFormat="1" x14ac:dyDescent="0.25">
      <c r="A56" s="27">
        <f t="shared" si="0"/>
        <v>41</v>
      </c>
      <c r="B56" s="12" t="s">
        <v>65</v>
      </c>
      <c r="C56" s="13" t="s">
        <v>66</v>
      </c>
      <c r="D56" s="14" t="s">
        <v>14</v>
      </c>
      <c r="E56" s="15"/>
      <c r="F56" s="15"/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4">
        <v>0</v>
      </c>
      <c r="N56" s="24">
        <v>9745592</v>
      </c>
      <c r="O56" s="28">
        <f>N56/$N$69</f>
        <v>5.1106276972086679E-5</v>
      </c>
      <c r="P56" s="17"/>
    </row>
    <row r="57" spans="1:16" x14ac:dyDescent="0.25">
      <c r="A57" s="27">
        <f t="shared" si="0"/>
        <v>42</v>
      </c>
      <c r="B57" s="12" t="s">
        <v>49</v>
      </c>
      <c r="C57" s="13" t="s">
        <v>50</v>
      </c>
      <c r="D57" s="14" t="s">
        <v>14</v>
      </c>
      <c r="E57" s="15"/>
      <c r="F57" s="15"/>
      <c r="G57" s="16">
        <v>494057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4">
        <v>494057</v>
      </c>
      <c r="N57" s="24">
        <v>4722137</v>
      </c>
      <c r="O57" s="28">
        <f>N57/$N$69</f>
        <v>2.4763076621937226E-5</v>
      </c>
    </row>
    <row r="58" spans="1:16" x14ac:dyDescent="0.25">
      <c r="A58" s="27">
        <f t="shared" si="0"/>
        <v>43</v>
      </c>
      <c r="B58" s="12" t="s">
        <v>98</v>
      </c>
      <c r="C58" s="13" t="s">
        <v>99</v>
      </c>
      <c r="D58" s="14" t="s">
        <v>14</v>
      </c>
      <c r="E58" s="15"/>
      <c r="F58" s="15"/>
      <c r="G58" s="16">
        <v>1546748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4">
        <v>1546748</v>
      </c>
      <c r="N58" s="24">
        <v>3277093.5</v>
      </c>
      <c r="O58" s="28">
        <f>N58/$N$69</f>
        <v>1.7185210305790034E-5</v>
      </c>
    </row>
    <row r="59" spans="1:16" x14ac:dyDescent="0.25">
      <c r="A59" s="27">
        <f t="shared" si="0"/>
        <v>44</v>
      </c>
      <c r="B59" s="12" t="s">
        <v>95</v>
      </c>
      <c r="C59" s="13" t="s">
        <v>96</v>
      </c>
      <c r="D59" s="14" t="s">
        <v>14</v>
      </c>
      <c r="E59" s="15"/>
      <c r="F59" s="15"/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4">
        <v>0</v>
      </c>
      <c r="N59" s="24">
        <v>2715354.96</v>
      </c>
      <c r="O59" s="28">
        <f>N59/$N$69</f>
        <v>1.4239430776836269E-5</v>
      </c>
    </row>
    <row r="60" spans="1:16" x14ac:dyDescent="0.25">
      <c r="A60" s="27">
        <f t="shared" si="0"/>
        <v>45</v>
      </c>
      <c r="B60" s="12" t="s">
        <v>59</v>
      </c>
      <c r="C60" s="13" t="s">
        <v>60</v>
      </c>
      <c r="D60" s="14" t="s">
        <v>14</v>
      </c>
      <c r="E60" s="15" t="s">
        <v>14</v>
      </c>
      <c r="F60" s="15" t="s">
        <v>14</v>
      </c>
      <c r="G60" s="16">
        <v>518000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24">
        <v>518000</v>
      </c>
      <c r="N60" s="24">
        <v>518000</v>
      </c>
      <c r="O60" s="28">
        <f>N60/$N$69</f>
        <v>2.7164128635326513E-6</v>
      </c>
    </row>
    <row r="61" spans="1:16" x14ac:dyDescent="0.25">
      <c r="A61" s="27">
        <f t="shared" si="0"/>
        <v>46</v>
      </c>
      <c r="B61" s="12" t="s">
        <v>61</v>
      </c>
      <c r="C61" s="13" t="s">
        <v>62</v>
      </c>
      <c r="D61" s="14" t="s">
        <v>14</v>
      </c>
      <c r="E61" s="15"/>
      <c r="F61" s="15"/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24">
        <v>0</v>
      </c>
      <c r="N61" s="24">
        <v>0</v>
      </c>
      <c r="O61" s="28">
        <f>N61/$N$69</f>
        <v>0</v>
      </c>
    </row>
    <row r="62" spans="1:16" x14ac:dyDescent="0.25">
      <c r="A62" s="27">
        <v>47</v>
      </c>
      <c r="B62" s="12" t="s">
        <v>107</v>
      </c>
      <c r="C62" s="13" t="s">
        <v>117</v>
      </c>
      <c r="D62" s="14" t="s">
        <v>14</v>
      </c>
      <c r="E62" s="15"/>
      <c r="F62" s="15"/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24">
        <v>0</v>
      </c>
      <c r="N62" s="24">
        <v>0</v>
      </c>
      <c r="O62" s="28">
        <f>N62/$N$69</f>
        <v>0</v>
      </c>
    </row>
    <row r="63" spans="1:16" x14ac:dyDescent="0.25">
      <c r="A63" s="27">
        <v>48</v>
      </c>
      <c r="B63" s="12" t="s">
        <v>71</v>
      </c>
      <c r="C63" s="13" t="s">
        <v>72</v>
      </c>
      <c r="D63" s="14" t="s">
        <v>14</v>
      </c>
      <c r="E63" s="15"/>
      <c r="F63" s="15"/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24">
        <v>0</v>
      </c>
      <c r="N63" s="24">
        <v>0</v>
      </c>
      <c r="O63" s="28">
        <f>N63/$N$69</f>
        <v>0</v>
      </c>
    </row>
    <row r="64" spans="1:16" x14ac:dyDescent="0.25">
      <c r="A64" s="27">
        <v>49</v>
      </c>
      <c r="B64" s="12" t="s">
        <v>105</v>
      </c>
      <c r="C64" s="13" t="s">
        <v>104</v>
      </c>
      <c r="D64" s="14" t="s">
        <v>14</v>
      </c>
      <c r="E64" s="15"/>
      <c r="F64" s="15"/>
      <c r="G64" s="16">
        <v>0</v>
      </c>
      <c r="H64" s="16">
        <v>0</v>
      </c>
      <c r="I64" s="16">
        <v>0</v>
      </c>
      <c r="J64" s="16">
        <v>0</v>
      </c>
      <c r="K64" s="16"/>
      <c r="L64" s="16">
        <v>0</v>
      </c>
      <c r="M64" s="24">
        <v>0</v>
      </c>
      <c r="N64" s="24">
        <v>0</v>
      </c>
      <c r="O64" s="28">
        <f>N64/$N$69</f>
        <v>0</v>
      </c>
    </row>
    <row r="65" spans="1:16" x14ac:dyDescent="0.25">
      <c r="A65" s="27">
        <v>50</v>
      </c>
      <c r="B65" s="12" t="s">
        <v>83</v>
      </c>
      <c r="C65" s="13" t="s">
        <v>84</v>
      </c>
      <c r="D65" s="14" t="s">
        <v>14</v>
      </c>
      <c r="E65" s="15"/>
      <c r="F65" s="15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24">
        <v>0</v>
      </c>
      <c r="N65" s="24">
        <v>0</v>
      </c>
      <c r="O65" s="28">
        <f>N65/$N$69</f>
        <v>0</v>
      </c>
    </row>
    <row r="66" spans="1:16" x14ac:dyDescent="0.25">
      <c r="A66" s="27">
        <v>51</v>
      </c>
      <c r="B66" s="12" t="s">
        <v>93</v>
      </c>
      <c r="C66" s="13" t="s">
        <v>94</v>
      </c>
      <c r="D66" s="14" t="s">
        <v>14</v>
      </c>
      <c r="E66" s="14"/>
      <c r="F66" s="15"/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24">
        <v>0</v>
      </c>
      <c r="N66" s="24">
        <v>0</v>
      </c>
      <c r="O66" s="28">
        <f>N66/$N$69</f>
        <v>0</v>
      </c>
    </row>
    <row r="67" spans="1:16" x14ac:dyDescent="0.25">
      <c r="A67" s="27">
        <v>52</v>
      </c>
      <c r="B67" s="12" t="s">
        <v>97</v>
      </c>
      <c r="C67" s="13" t="s">
        <v>110</v>
      </c>
      <c r="D67" s="14" t="s">
        <v>14</v>
      </c>
      <c r="E67" s="15"/>
      <c r="F67" s="15"/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24">
        <v>0</v>
      </c>
      <c r="N67" s="24">
        <v>0</v>
      </c>
      <c r="O67" s="28">
        <f>N67/$N$69</f>
        <v>0</v>
      </c>
    </row>
    <row r="68" spans="1:16" ht="13.5" customHeight="1" x14ac:dyDescent="0.25">
      <c r="A68" s="27">
        <v>53</v>
      </c>
      <c r="B68" s="12" t="s">
        <v>128</v>
      </c>
      <c r="C68" s="13" t="s">
        <v>76</v>
      </c>
      <c r="D68" s="14" t="s">
        <v>14</v>
      </c>
      <c r="E68" s="15"/>
      <c r="F68" s="15"/>
      <c r="G68" s="16"/>
      <c r="H68" s="16"/>
      <c r="I68" s="16">
        <v>0</v>
      </c>
      <c r="J68" s="16">
        <v>0</v>
      </c>
      <c r="K68" s="16"/>
      <c r="L68" s="16"/>
      <c r="M68" s="24">
        <v>0</v>
      </c>
      <c r="N68" s="24">
        <v>0</v>
      </c>
      <c r="O68" s="28">
        <f>N68/$N$69</f>
        <v>0</v>
      </c>
    </row>
    <row r="69" spans="1:16" ht="16.5" customHeight="1" thickBot="1" x14ac:dyDescent="0.3">
      <c r="A69" s="50" t="s">
        <v>6</v>
      </c>
      <c r="B69" s="51"/>
      <c r="C69" s="52"/>
      <c r="D69" s="29">
        <f>COUNTA(D16:D68)</f>
        <v>53</v>
      </c>
      <c r="E69" s="29">
        <f>COUNTA(E16:E68)</f>
        <v>16</v>
      </c>
      <c r="F69" s="29">
        <f>COUNTA(F16:F68)</f>
        <v>13</v>
      </c>
      <c r="G69" s="30">
        <f t="shared" ref="G69:O69" si="1">SUM(G16:G68)</f>
        <v>88314069472.079987</v>
      </c>
      <c r="H69" s="30">
        <f t="shared" si="1"/>
        <v>0</v>
      </c>
      <c r="I69" s="30">
        <f t="shared" si="1"/>
        <v>8038995865.7399998</v>
      </c>
      <c r="J69" s="30">
        <f t="shared" si="1"/>
        <v>10000000000</v>
      </c>
      <c r="K69" s="30">
        <f t="shared" si="1"/>
        <v>0</v>
      </c>
      <c r="L69" s="30">
        <f t="shared" si="1"/>
        <v>0</v>
      </c>
      <c r="M69" s="30">
        <f t="shared" si="1"/>
        <v>106383980628.92</v>
      </c>
      <c r="N69" s="30">
        <f t="shared" si="1"/>
        <v>190692661985.98004</v>
      </c>
      <c r="O69" s="31">
        <f t="shared" si="1"/>
        <v>1</v>
      </c>
      <c r="P69" s="19"/>
    </row>
    <row r="70" spans="1:16" x14ac:dyDescent="0.25">
      <c r="L70" s="20"/>
      <c r="M70" s="21"/>
      <c r="O70" s="20"/>
      <c r="P70" s="19"/>
    </row>
    <row r="71" spans="1:16" ht="27.6" customHeight="1" x14ac:dyDescent="0.25">
      <c r="B71" s="46" t="s">
        <v>100</v>
      </c>
      <c r="C71" s="46"/>
      <c r="D71" s="46"/>
      <c r="E71" s="46"/>
      <c r="F71" s="46"/>
      <c r="H71" s="22"/>
      <c r="I71" s="22"/>
      <c r="L71" s="20"/>
      <c r="M71" s="20"/>
      <c r="P71" s="19"/>
    </row>
    <row r="72" spans="1:16" ht="27.6" customHeight="1" x14ac:dyDescent="0.25">
      <c r="C72" s="47"/>
      <c r="D72" s="47"/>
      <c r="E72" s="47"/>
      <c r="F72" s="47"/>
      <c r="M72" s="20"/>
      <c r="N72" s="20"/>
      <c r="P72" s="19"/>
    </row>
    <row r="73" spans="1:16" x14ac:dyDescent="0.25">
      <c r="P73" s="19"/>
    </row>
    <row r="74" spans="1:16" x14ac:dyDescent="0.25">
      <c r="P74" s="19"/>
    </row>
  </sheetData>
  <sortState ref="B16:O68">
    <sortCondition descending="1" ref="O68"/>
  </sortState>
  <mergeCells count="16">
    <mergeCell ref="B71:F71"/>
    <mergeCell ref="C72:F72"/>
    <mergeCell ref="M14:M15"/>
    <mergeCell ref="J14:L14"/>
    <mergeCell ref="G14:I14"/>
    <mergeCell ref="A69:C69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2" fitToHeight="2" orientation="landscape" r:id="rId1"/>
  <rowBreaks count="1" manualBreakCount="1">
    <brk id="7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2022-03-16T07:23:08Z</cp:lastPrinted>
  <dcterms:created xsi:type="dcterms:W3CDTF">2017-06-09T07:51:20Z</dcterms:created>
  <dcterms:modified xsi:type="dcterms:W3CDTF">2022-03-16T07:23:34Z</dcterms:modified>
</cp:coreProperties>
</file>